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1485" yWindow="-240" windowWidth="13395" windowHeight="11850" tabRatio="778"/>
  </bookViews>
  <sheets>
    <sheet name="Wealth_LAO" sheetId="36" r:id="rId1"/>
    <sheet name="Graphs" sheetId="34" r:id="rId2"/>
  </sheets>
  <calcPr calcId="125725"/>
</workbook>
</file>

<file path=xl/calcChain.xml><?xml version="1.0" encoding="utf-8"?>
<calcChain xmlns="http://schemas.openxmlformats.org/spreadsheetml/2006/main">
  <c r="D19" i="36"/>
  <c r="D23"/>
  <c r="E41"/>
  <c r="F41"/>
  <c r="G41"/>
  <c r="H41"/>
  <c r="I41"/>
  <c r="J41"/>
  <c r="K41"/>
  <c r="L41"/>
  <c r="M41"/>
  <c r="N41"/>
  <c r="O41"/>
  <c r="P41"/>
  <c r="Q41"/>
  <c r="R41"/>
  <c r="S41"/>
  <c r="T41"/>
  <c r="U41"/>
  <c r="V41"/>
  <c r="W41"/>
  <c r="X41"/>
  <c r="D41"/>
  <c r="E13"/>
  <c r="F13"/>
  <c r="F45" s="1"/>
  <c r="G13"/>
  <c r="G45" s="1"/>
  <c r="H13"/>
  <c r="I13"/>
  <c r="I45" s="1"/>
  <c r="J13"/>
  <c r="K13"/>
  <c r="K45" s="1"/>
  <c r="L13"/>
  <c r="L45" s="1"/>
  <c r="M13"/>
  <c r="N13"/>
  <c r="N45" s="1"/>
  <c r="O13"/>
  <c r="O45" s="1"/>
  <c r="P13"/>
  <c r="Q13"/>
  <c r="Q45" s="1"/>
  <c r="R13"/>
  <c r="R45" s="1"/>
  <c r="S13"/>
  <c r="S45" s="1"/>
  <c r="T13"/>
  <c r="T45" s="1"/>
  <c r="U13"/>
  <c r="V13"/>
  <c r="V45" s="1"/>
  <c r="W13"/>
  <c r="W45" s="1"/>
  <c r="X13"/>
  <c r="X45" s="1"/>
  <c r="E16"/>
  <c r="F16"/>
  <c r="G16"/>
  <c r="H16"/>
  <c r="I16"/>
  <c r="J16"/>
  <c r="K16"/>
  <c r="L16"/>
  <c r="M16"/>
  <c r="N16"/>
  <c r="O16"/>
  <c r="P16"/>
  <c r="Q16"/>
  <c r="R16"/>
  <c r="S16"/>
  <c r="T16"/>
  <c r="U16"/>
  <c r="V16"/>
  <c r="W16"/>
  <c r="X16"/>
  <c r="E19"/>
  <c r="F19"/>
  <c r="G19"/>
  <c r="H19"/>
  <c r="I19"/>
  <c r="J19"/>
  <c r="K19"/>
  <c r="L19"/>
  <c r="M19"/>
  <c r="N19"/>
  <c r="O19"/>
  <c r="P19"/>
  <c r="Q19"/>
  <c r="R19"/>
  <c r="S19"/>
  <c r="T19"/>
  <c r="U19"/>
  <c r="V19"/>
  <c r="W19"/>
  <c r="X19"/>
  <c r="E23"/>
  <c r="E12" s="1"/>
  <c r="F23"/>
  <c r="G23"/>
  <c r="G12" s="1"/>
  <c r="H23"/>
  <c r="H12" s="1"/>
  <c r="I23"/>
  <c r="I12" s="1"/>
  <c r="J23"/>
  <c r="J12" s="1"/>
  <c r="K23"/>
  <c r="K12" s="1"/>
  <c r="L23"/>
  <c r="L12" s="1"/>
  <c r="M23"/>
  <c r="M12" s="1"/>
  <c r="N23"/>
  <c r="O23"/>
  <c r="O12" s="1"/>
  <c r="P23"/>
  <c r="P12" s="1"/>
  <c r="Q23"/>
  <c r="Q12" s="1"/>
  <c r="R23"/>
  <c r="R12" s="1"/>
  <c r="S23"/>
  <c r="S12" s="1"/>
  <c r="T23"/>
  <c r="T12" s="1"/>
  <c r="U23"/>
  <c r="U12" s="1"/>
  <c r="V23"/>
  <c r="W23"/>
  <c r="W12" s="1"/>
  <c r="X23"/>
  <c r="X12" s="1"/>
  <c r="D16"/>
  <c r="D13"/>
  <c r="D45" s="1"/>
  <c r="X50"/>
  <c r="W50"/>
  <c r="V50"/>
  <c r="U50"/>
  <c r="T50"/>
  <c r="S50"/>
  <c r="R50"/>
  <c r="Q50"/>
  <c r="P50"/>
  <c r="O50"/>
  <c r="N50"/>
  <c r="M50"/>
  <c r="L50"/>
  <c r="K50"/>
  <c r="J50"/>
  <c r="I50"/>
  <c r="H50"/>
  <c r="G50"/>
  <c r="F50"/>
  <c r="E50"/>
  <c r="D50"/>
  <c r="X40"/>
  <c r="W40"/>
  <c r="V40"/>
  <c r="U40"/>
  <c r="T40"/>
  <c r="S40"/>
  <c r="R40"/>
  <c r="Q40"/>
  <c r="P40"/>
  <c r="O40"/>
  <c r="N40"/>
  <c r="M40"/>
  <c r="L40"/>
  <c r="K40"/>
  <c r="J40"/>
  <c r="I40"/>
  <c r="H40"/>
  <c r="G40"/>
  <c r="F40"/>
  <c r="E40"/>
  <c r="D40"/>
  <c r="D54" s="1"/>
  <c r="E55" l="1"/>
  <c r="I55"/>
  <c r="M55"/>
  <c r="Q55"/>
  <c r="D12"/>
  <c r="D11"/>
  <c r="D10"/>
  <c r="D72" s="1"/>
  <c r="U55"/>
  <c r="M48"/>
  <c r="P54"/>
  <c r="X54"/>
  <c r="U10"/>
  <c r="U7" s="1"/>
  <c r="Q10"/>
  <c r="Q7" s="1"/>
  <c r="M10"/>
  <c r="M7" s="1"/>
  <c r="E10"/>
  <c r="E7" s="1"/>
  <c r="N10"/>
  <c r="N7" s="1"/>
  <c r="J11"/>
  <c r="E45"/>
  <c r="M45"/>
  <c r="U45"/>
  <c r="I48"/>
  <c r="W10"/>
  <c r="W7" s="1"/>
  <c r="S11"/>
  <c r="G11"/>
  <c r="H54"/>
  <c r="I10"/>
  <c r="I7" s="1"/>
  <c r="U48"/>
  <c r="E48"/>
  <c r="Q48"/>
  <c r="E54"/>
  <c r="I54"/>
  <c r="M54"/>
  <c r="Q54"/>
  <c r="U54"/>
  <c r="W55"/>
  <c r="X10"/>
  <c r="X7" s="1"/>
  <c r="T10"/>
  <c r="T7" s="1"/>
  <c r="P10"/>
  <c r="P7" s="1"/>
  <c r="L10"/>
  <c r="L7" s="1"/>
  <c r="H10"/>
  <c r="H7" s="1"/>
  <c r="V12"/>
  <c r="N12"/>
  <c r="F12"/>
  <c r="R11"/>
  <c r="N11"/>
  <c r="F11"/>
  <c r="V10"/>
  <c r="V7" s="1"/>
  <c r="R10"/>
  <c r="R7" s="1"/>
  <c r="J10"/>
  <c r="J7" s="1"/>
  <c r="F10"/>
  <c r="F7" s="1"/>
  <c r="W11"/>
  <c r="O11"/>
  <c r="K11"/>
  <c r="S10"/>
  <c r="S7" s="1"/>
  <c r="O10"/>
  <c r="O7" s="1"/>
  <c r="K10"/>
  <c r="K7" s="1"/>
  <c r="G10"/>
  <c r="G7" s="1"/>
  <c r="J45"/>
  <c r="T54"/>
  <c r="X55"/>
  <c r="U11"/>
  <c r="Q11"/>
  <c r="M11"/>
  <c r="I11"/>
  <c r="E11"/>
  <c r="L55"/>
  <c r="V11"/>
  <c r="L54"/>
  <c r="H55"/>
  <c r="X11"/>
  <c r="T11"/>
  <c r="P11"/>
  <c r="L11"/>
  <c r="H11"/>
  <c r="H45"/>
  <c r="P55"/>
  <c r="P45"/>
  <c r="D55"/>
  <c r="T55"/>
  <c r="H48"/>
  <c r="L48"/>
  <c r="T48"/>
  <c r="G48"/>
  <c r="K48"/>
  <c r="S48"/>
  <c r="G55"/>
  <c r="O55"/>
  <c r="S55"/>
  <c r="F48"/>
  <c r="J48"/>
  <c r="N48"/>
  <c r="R48"/>
  <c r="V48"/>
  <c r="G54"/>
  <c r="K54"/>
  <c r="O54"/>
  <c r="S54"/>
  <c r="W54"/>
  <c r="F55"/>
  <c r="J55"/>
  <c r="N55"/>
  <c r="R55"/>
  <c r="V55"/>
  <c r="D48"/>
  <c r="P48"/>
  <c r="X48"/>
  <c r="O48"/>
  <c r="W48"/>
  <c r="K55"/>
  <c r="F54"/>
  <c r="J54"/>
  <c r="N54"/>
  <c r="R54"/>
  <c r="V54"/>
  <c r="D74" l="1"/>
  <c r="D75"/>
  <c r="D73"/>
  <c r="D46"/>
  <c r="D60" s="1"/>
  <c r="R46"/>
  <c r="J46"/>
  <c r="T47"/>
  <c r="T44"/>
  <c r="L47"/>
  <c r="L44"/>
  <c r="D47"/>
  <c r="D61" s="1"/>
  <c r="D44"/>
  <c r="S46"/>
  <c r="K46"/>
  <c r="U44"/>
  <c r="U47"/>
  <c r="M44"/>
  <c r="M47"/>
  <c r="E44"/>
  <c r="E47"/>
  <c r="T46"/>
  <c r="E46"/>
  <c r="U46"/>
  <c r="Q46"/>
  <c r="M46"/>
  <c r="I46"/>
  <c r="W47"/>
  <c r="W44"/>
  <c r="S47"/>
  <c r="S44"/>
  <c r="O47"/>
  <c r="O44"/>
  <c r="K47"/>
  <c r="K44"/>
  <c r="G47"/>
  <c r="G44"/>
  <c r="X47"/>
  <c r="X44"/>
  <c r="V46"/>
  <c r="N46"/>
  <c r="F46"/>
  <c r="P47"/>
  <c r="P44"/>
  <c r="H47"/>
  <c r="H44"/>
  <c r="W46"/>
  <c r="O46"/>
  <c r="G46"/>
  <c r="Q47"/>
  <c r="Q44"/>
  <c r="I47"/>
  <c r="I44"/>
  <c r="X46"/>
  <c r="P46"/>
  <c r="L46"/>
  <c r="H46"/>
  <c r="V44"/>
  <c r="V47"/>
  <c r="R47"/>
  <c r="R44"/>
  <c r="N44"/>
  <c r="N47"/>
  <c r="J47"/>
  <c r="J44"/>
  <c r="F44"/>
  <c r="F47"/>
  <c r="D64"/>
  <c r="E64"/>
  <c r="N64"/>
  <c r="V64"/>
  <c r="T64"/>
  <c r="M64"/>
  <c r="R64"/>
  <c r="O64"/>
  <c r="F64"/>
  <c r="X64"/>
  <c r="Q64"/>
  <c r="K64"/>
  <c r="G64"/>
  <c r="H64"/>
  <c r="U64"/>
  <c r="P64"/>
  <c r="S64"/>
  <c r="L64"/>
  <c r="W64"/>
  <c r="I64"/>
  <c r="J64"/>
  <c r="D62"/>
  <c r="P42" l="1"/>
  <c r="P75"/>
  <c r="G75"/>
  <c r="G42"/>
  <c r="N42"/>
  <c r="N75"/>
  <c r="I42"/>
  <c r="I75"/>
  <c r="E42"/>
  <c r="E75"/>
  <c r="S75"/>
  <c r="S42"/>
  <c r="D42"/>
  <c r="D56" s="1"/>
  <c r="H42"/>
  <c r="H75"/>
  <c r="W75"/>
  <c r="W42"/>
  <c r="Q42"/>
  <c r="Q75"/>
  <c r="J75"/>
  <c r="J42"/>
  <c r="K75"/>
  <c r="K42"/>
  <c r="L42"/>
  <c r="L75"/>
  <c r="X42"/>
  <c r="X75"/>
  <c r="O75"/>
  <c r="O42"/>
  <c r="F75"/>
  <c r="F42"/>
  <c r="V75"/>
  <c r="V42"/>
  <c r="M42"/>
  <c r="M75"/>
  <c r="U42"/>
  <c r="U75"/>
  <c r="T42"/>
  <c r="T75"/>
  <c r="R75"/>
  <c r="R42"/>
  <c r="M60"/>
  <c r="P60"/>
  <c r="J61"/>
  <c r="Q61"/>
  <c r="X61"/>
  <c r="H61"/>
  <c r="P61"/>
  <c r="U60"/>
  <c r="X60"/>
  <c r="G61"/>
  <c r="O61"/>
  <c r="E61"/>
  <c r="S62"/>
  <c r="R61"/>
  <c r="W61"/>
  <c r="U61"/>
  <c r="H60"/>
  <c r="H58"/>
  <c r="T58"/>
  <c r="G58"/>
  <c r="E58"/>
  <c r="M58"/>
  <c r="N58"/>
  <c r="R58"/>
  <c r="J62"/>
  <c r="H62"/>
  <c r="S60"/>
  <c r="X62"/>
  <c r="K62"/>
  <c r="F60"/>
  <c r="N60"/>
  <c r="E62"/>
  <c r="M62"/>
  <c r="U62"/>
  <c r="T62"/>
  <c r="O60"/>
  <c r="K61"/>
  <c r="S61"/>
  <c r="I60"/>
  <c r="Q60"/>
  <c r="G62"/>
  <c r="F61"/>
  <c r="N61"/>
  <c r="V61"/>
  <c r="L60"/>
  <c r="T60"/>
  <c r="P58"/>
  <c r="Q58"/>
  <c r="F58"/>
  <c r="K58"/>
  <c r="X58"/>
  <c r="D58"/>
  <c r="W58"/>
  <c r="I58"/>
  <c r="L58"/>
  <c r="V58"/>
  <c r="U58"/>
  <c r="S58"/>
  <c r="J58"/>
  <c r="O58"/>
  <c r="R62"/>
  <c r="F62"/>
  <c r="N62"/>
  <c r="V62"/>
  <c r="E60"/>
  <c r="P62"/>
  <c r="M61"/>
  <c r="K60"/>
  <c r="O62"/>
  <c r="W62"/>
  <c r="L61"/>
  <c r="T61"/>
  <c r="J60"/>
  <c r="R60"/>
  <c r="I62"/>
  <c r="Q62"/>
  <c r="L62"/>
  <c r="I61"/>
  <c r="G60"/>
  <c r="W60"/>
  <c r="V60"/>
  <c r="L56" l="1"/>
  <c r="I56"/>
  <c r="F56"/>
  <c r="K56"/>
  <c r="E56"/>
  <c r="N56"/>
  <c r="P56"/>
  <c r="U56"/>
  <c r="R56"/>
  <c r="V56"/>
  <c r="O56"/>
  <c r="J56"/>
  <c r="W56"/>
  <c r="T56"/>
  <c r="M56"/>
  <c r="X56"/>
  <c r="Q56"/>
  <c r="H56"/>
  <c r="S56"/>
  <c r="G56"/>
  <c r="U74" l="1"/>
  <c r="U73"/>
  <c r="Q74"/>
  <c r="Q73"/>
  <c r="M74"/>
  <c r="M73"/>
  <c r="I74"/>
  <c r="I73"/>
  <c r="E73"/>
  <c r="E74"/>
  <c r="R72"/>
  <c r="N72"/>
  <c r="J72"/>
  <c r="U39"/>
  <c r="Q39"/>
  <c r="M68"/>
  <c r="M39"/>
  <c r="I39"/>
  <c r="E39"/>
  <c r="S72"/>
  <c r="O72"/>
  <c r="K72"/>
  <c r="U72"/>
  <c r="Q72"/>
  <c r="M72"/>
  <c r="I72"/>
  <c r="E72"/>
  <c r="G74"/>
  <c r="G73"/>
  <c r="K74"/>
  <c r="K73"/>
  <c r="O74"/>
  <c r="O73"/>
  <c r="S74"/>
  <c r="S73"/>
  <c r="W69"/>
  <c r="W74"/>
  <c r="W73"/>
  <c r="V74"/>
  <c r="V73"/>
  <c r="R74"/>
  <c r="R69"/>
  <c r="R73"/>
  <c r="N74"/>
  <c r="N73"/>
  <c r="J74"/>
  <c r="J73"/>
  <c r="F74"/>
  <c r="F73"/>
  <c r="V67"/>
  <c r="V39"/>
  <c r="R68"/>
  <c r="R39"/>
  <c r="N39"/>
  <c r="J67"/>
  <c r="J68"/>
  <c r="J39"/>
  <c r="F68"/>
  <c r="F39"/>
  <c r="T72"/>
  <c r="L72"/>
  <c r="H72"/>
  <c r="P72"/>
  <c r="W67"/>
  <c r="W39"/>
  <c r="S68"/>
  <c r="S39"/>
  <c r="O39"/>
  <c r="K68"/>
  <c r="K39"/>
  <c r="G39"/>
  <c r="X73"/>
  <c r="X74"/>
  <c r="T73"/>
  <c r="T74"/>
  <c r="P73"/>
  <c r="P74"/>
  <c r="L74"/>
  <c r="L73"/>
  <c r="H74"/>
  <c r="H73"/>
  <c r="X68"/>
  <c r="X67"/>
  <c r="X39"/>
  <c r="X72"/>
  <c r="T39"/>
  <c r="P39"/>
  <c r="L39"/>
  <c r="H39"/>
  <c r="G59"/>
  <c r="D59"/>
  <c r="W59"/>
  <c r="S59"/>
  <c r="U59"/>
  <c r="M59"/>
  <c r="R59"/>
  <c r="F72"/>
  <c r="K59"/>
  <c r="F43"/>
  <c r="M43"/>
  <c r="G72"/>
  <c r="S43"/>
  <c r="J59"/>
  <c r="P59"/>
  <c r="O59"/>
  <c r="V59"/>
  <c r="C75"/>
  <c r="J43"/>
  <c r="K43"/>
  <c r="W72"/>
  <c r="T59"/>
  <c r="P43"/>
  <c r="V72"/>
  <c r="V43"/>
  <c r="T43"/>
  <c r="I43"/>
  <c r="O43"/>
  <c r="G43"/>
  <c r="L59"/>
  <c r="H59"/>
  <c r="X59"/>
  <c r="N59"/>
  <c r="Q59"/>
  <c r="I59"/>
  <c r="F59"/>
  <c r="U43"/>
  <c r="N43"/>
  <c r="Q43"/>
  <c r="D43"/>
  <c r="E59"/>
  <c r="E43"/>
  <c r="W43"/>
  <c r="H43"/>
  <c r="X43"/>
  <c r="L43"/>
  <c r="R43"/>
  <c r="D7"/>
  <c r="D39" l="1"/>
  <c r="D53" s="1"/>
  <c r="D67"/>
  <c r="C72"/>
  <c r="C73"/>
  <c r="C74"/>
  <c r="X57"/>
  <c r="Q57"/>
  <c r="O57"/>
  <c r="P57"/>
  <c r="L57"/>
  <c r="U57"/>
  <c r="J57"/>
  <c r="H57"/>
  <c r="M57"/>
  <c r="G69"/>
  <c r="G57"/>
  <c r="D69"/>
  <c r="L69"/>
  <c r="D68"/>
  <c r="P69"/>
  <c r="E57"/>
  <c r="T57"/>
  <c r="K57"/>
  <c r="P68"/>
  <c r="T67"/>
  <c r="T68"/>
  <c r="X69"/>
  <c r="G67"/>
  <c r="Q67"/>
  <c r="N57"/>
  <c r="F57"/>
  <c r="L68"/>
  <c r="G68"/>
  <c r="S67"/>
  <c r="J69"/>
  <c r="M69"/>
  <c r="O53"/>
  <c r="V57"/>
  <c r="O69"/>
  <c r="W57"/>
  <c r="S57"/>
  <c r="O67"/>
  <c r="R67"/>
  <c r="I67"/>
  <c r="U69"/>
  <c r="D57"/>
  <c r="H67"/>
  <c r="L67"/>
  <c r="P67"/>
  <c r="K67"/>
  <c r="O68"/>
  <c r="F67"/>
  <c r="N68"/>
  <c r="N67"/>
  <c r="V68"/>
  <c r="F69"/>
  <c r="N69"/>
  <c r="V69"/>
  <c r="S69"/>
  <c r="K69"/>
  <c r="U67"/>
  <c r="I57"/>
  <c r="H69"/>
  <c r="E68"/>
  <c r="U68"/>
  <c r="E69"/>
  <c r="R57"/>
  <c r="H68"/>
  <c r="T69"/>
  <c r="W68"/>
  <c r="E67"/>
  <c r="I68"/>
  <c r="M67"/>
  <c r="Q68"/>
  <c r="I69"/>
  <c r="Q69"/>
  <c r="S53" l="1"/>
  <c r="R53"/>
  <c r="M53"/>
  <c r="K53"/>
  <c r="N53"/>
  <c r="Q53"/>
  <c r="T53"/>
  <c r="I53"/>
  <c r="W53"/>
  <c r="F53"/>
  <c r="P53"/>
  <c r="E53"/>
  <c r="X53"/>
  <c r="U53"/>
  <c r="V53"/>
  <c r="G53"/>
  <c r="H53"/>
  <c r="J53"/>
  <c r="L53"/>
  <c r="C67"/>
  <c r="C69"/>
  <c r="C68"/>
</calcChain>
</file>

<file path=xl/sharedStrings.xml><?xml version="1.0" encoding="utf-8"?>
<sst xmlns="http://schemas.openxmlformats.org/spreadsheetml/2006/main" count="95" uniqueCount="65">
  <si>
    <t xml:space="preserve">Country </t>
  </si>
  <si>
    <t>UN country code</t>
  </si>
  <si>
    <t>Environmental Asset  Code</t>
  </si>
  <si>
    <t>Description of Environmental Assets</t>
  </si>
  <si>
    <t>Unit</t>
  </si>
  <si>
    <t xml:space="preserve">Produced Capital </t>
  </si>
  <si>
    <t xml:space="preserve">Pastureland </t>
  </si>
  <si>
    <t xml:space="preserve">Timber </t>
  </si>
  <si>
    <t>GDP</t>
  </si>
  <si>
    <t>Population</t>
  </si>
  <si>
    <t>Natural Capital</t>
  </si>
  <si>
    <t>Total Forest</t>
  </si>
  <si>
    <t>Fossil Fuels</t>
  </si>
  <si>
    <t>Oil</t>
  </si>
  <si>
    <t>Natural Gas</t>
  </si>
  <si>
    <t>Coal</t>
  </si>
  <si>
    <t>Minerals</t>
  </si>
  <si>
    <t>Bauxite</t>
  </si>
  <si>
    <t>Copper</t>
  </si>
  <si>
    <t>Gold</t>
  </si>
  <si>
    <t>Iron</t>
  </si>
  <si>
    <t>Lead</t>
  </si>
  <si>
    <t>Nickel</t>
  </si>
  <si>
    <t>Phosphate</t>
  </si>
  <si>
    <t>Silver</t>
  </si>
  <si>
    <t>Tin</t>
  </si>
  <si>
    <t>Zinc</t>
  </si>
  <si>
    <t xml:space="preserve">Cropland </t>
  </si>
  <si>
    <t>Inclusive Wealth Index</t>
  </si>
  <si>
    <t>0</t>
  </si>
  <si>
    <t>Constant US$ of 2005</t>
  </si>
  <si>
    <t>Agricultural Land</t>
  </si>
  <si>
    <t>Renewable Resources</t>
  </si>
  <si>
    <t>Non-renewable Resources</t>
  </si>
  <si>
    <t>Indicator: change in wealth with respect to the 1990 levels (Per capita)</t>
  </si>
  <si>
    <t xml:space="preserve">Indicator: Wealth per capita </t>
  </si>
  <si>
    <t>Indicator: Percentage composition of the wealth of the country (%) - Including average</t>
  </si>
  <si>
    <t>Average (if aplicable)</t>
  </si>
  <si>
    <t>Human Capital</t>
  </si>
  <si>
    <t>Content</t>
  </si>
  <si>
    <t>Inclusive Wealth and Related Indicators</t>
  </si>
  <si>
    <t>Natural capital composition of wealth</t>
  </si>
  <si>
    <t>3.1.1</t>
  </si>
  <si>
    <t>3.1.1.1</t>
  </si>
  <si>
    <t>3.1.2</t>
  </si>
  <si>
    <t>3.1.2.1</t>
  </si>
  <si>
    <t>3.1.2.2</t>
  </si>
  <si>
    <t>3.1.1.2</t>
  </si>
  <si>
    <t>3.2.1</t>
  </si>
  <si>
    <t>3.2.2.1</t>
  </si>
  <si>
    <t>3.2.2</t>
  </si>
  <si>
    <t>3.2.2.2</t>
  </si>
  <si>
    <t>3.2.2.3</t>
  </si>
  <si>
    <t>3.2.2.5</t>
  </si>
  <si>
    <t>3.2.2.6</t>
  </si>
  <si>
    <t>3.2.2.7</t>
  </si>
  <si>
    <t>3.2.2.8</t>
  </si>
  <si>
    <t>3.2.2.9</t>
  </si>
  <si>
    <t>3.2.2.10</t>
  </si>
  <si>
    <t>3.2.1.1</t>
  </si>
  <si>
    <t>3.2.1.2</t>
  </si>
  <si>
    <t>3.2.1.3</t>
  </si>
  <si>
    <t>Non-Timber Forest Resource Wealth</t>
  </si>
  <si>
    <t>Lao People s Democratic Republic</t>
  </si>
  <si>
    <t>LAO</t>
  </si>
</sst>
</file>

<file path=xl/styles.xml><?xml version="1.0" encoding="utf-8"?>
<styleSheet xmlns="http://schemas.openxmlformats.org/spreadsheetml/2006/main">
  <numFmts count="5">
    <numFmt numFmtId="43" formatCode="_(* #,##0.00_);_(* \(#,##0.00\);_(* &quot;-&quot;??_);_(@_)"/>
    <numFmt numFmtId="164" formatCode="_-* #,##0.00\ _€_-;\-* #,##0.00\ _€_-;_-* &quot;-&quot;??\ _€_-;_-@_-"/>
    <numFmt numFmtId="165" formatCode="_(* #,##0_);_(* \(#,##0\);_(* &quot;-&quot;??_);_(@_)"/>
    <numFmt numFmtId="166" formatCode="_(* #,##0.000_);_(* \(#,##0.000\);_(* &quot;-&quot;??_);_(@_)"/>
    <numFmt numFmtId="167" formatCode="_(* #,##0.0000_);_(* \(#,##0.0000\);_(* &quot;-&quot;??_);_(@_)"/>
  </numFmts>
  <fonts count="2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1"/>
      <color theme="0"/>
      <name val="Arial"/>
      <family val="2"/>
    </font>
    <font>
      <b/>
      <sz val="12"/>
      <color theme="5" tint="-0.249977111117893"/>
      <name val="Arial"/>
      <family val="2"/>
    </font>
    <font>
      <sz val="11"/>
      <color theme="4" tint="-0.499984740745262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8"/>
      <name val="Times New Roman"/>
      <family val="1"/>
    </font>
    <font>
      <b/>
      <sz val="12"/>
      <color rgb="FF330EBC"/>
      <name val="Arial"/>
      <family val="2"/>
    </font>
    <font>
      <b/>
      <sz val="12"/>
      <color theme="3" tint="-0.499984740745262"/>
      <name val="Arial"/>
      <family val="2"/>
    </font>
    <font>
      <sz val="11"/>
      <color theme="1"/>
      <name val="Calibri"/>
      <family val="2"/>
      <scheme val="minor"/>
    </font>
    <font>
      <b/>
      <sz val="12"/>
      <color theme="4" tint="-0.499984740745262"/>
      <name val="Arial"/>
      <family val="2"/>
    </font>
    <font>
      <sz val="12"/>
      <color theme="3" tint="-0.499984740745262"/>
      <name val="Arial"/>
      <family val="2"/>
    </font>
    <font>
      <b/>
      <sz val="12"/>
      <color rgb="FFC00000"/>
      <name val="Arial"/>
      <family val="2"/>
    </font>
    <font>
      <sz val="11"/>
      <color rgb="FFC00000"/>
      <name val="Calibri"/>
      <family val="2"/>
      <scheme val="minor"/>
    </font>
    <font>
      <b/>
      <sz val="12"/>
      <color rgb="FF00B050"/>
      <name val="Arial"/>
      <family val="2"/>
    </font>
    <font>
      <b/>
      <sz val="13"/>
      <color rgb="FF00B050"/>
      <name val="Arial"/>
      <family val="2"/>
    </font>
    <font>
      <b/>
      <sz val="12"/>
      <color rgb="FF003399"/>
      <name val="Arial"/>
      <family val="2"/>
    </font>
    <font>
      <sz val="11"/>
      <color rgb="FF4D4D4D"/>
      <name val="Verdana"/>
      <family val="2"/>
    </font>
    <font>
      <sz val="11"/>
      <name val="Calibri"/>
      <family val="2"/>
      <scheme val="minor"/>
    </font>
    <font>
      <sz val="11"/>
      <color theme="3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</fills>
  <borders count="1">
    <border>
      <left/>
      <right/>
      <top/>
      <bottom/>
      <diagonal/>
    </border>
  </borders>
  <cellStyleXfs count="9">
    <xf numFmtId="0" fontId="0" fillId="0" borderId="0"/>
    <xf numFmtId="0" fontId="6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8" fillId="0" borderId="0"/>
    <xf numFmtId="0" fontId="8" fillId="0" borderId="0"/>
    <xf numFmtId="164" fontId="11" fillId="0" borderId="0" applyFont="0" applyFill="0" applyBorder="0" applyAlignment="0" applyProtection="0"/>
  </cellStyleXfs>
  <cellXfs count="40">
    <xf numFmtId="0" fontId="0" fillId="0" borderId="0" xfId="0"/>
    <xf numFmtId="0" fontId="3" fillId="2" borderId="0" xfId="0" applyFont="1" applyFill="1" applyBorder="1"/>
    <xf numFmtId="0" fontId="5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right"/>
    </xf>
    <xf numFmtId="0" fontId="2" fillId="0" borderId="0" xfId="0" applyFont="1" applyFill="1" applyBorder="1"/>
    <xf numFmtId="0" fontId="0" fillId="0" borderId="0" xfId="0" applyFill="1" applyAlignment="1">
      <alignment horizontal="right"/>
    </xf>
    <xf numFmtId="0" fontId="0" fillId="0" borderId="0" xfId="0" applyFill="1"/>
    <xf numFmtId="0" fontId="4" fillId="0" borderId="0" xfId="0" applyFont="1" applyFill="1" applyBorder="1" applyAlignment="1">
      <alignment horizontal="left"/>
    </xf>
    <xf numFmtId="49" fontId="5" fillId="0" borderId="0" xfId="0" applyNumberFormat="1" applyFont="1" applyFill="1" applyBorder="1" applyAlignment="1">
      <alignment horizontal="right"/>
    </xf>
    <xf numFmtId="0" fontId="9" fillId="0" borderId="0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165" fontId="0" fillId="0" borderId="0" xfId="0" applyNumberFormat="1" applyFont="1"/>
    <xf numFmtId="165" fontId="0" fillId="0" borderId="0" xfId="0" applyNumberFormat="1"/>
    <xf numFmtId="165" fontId="1" fillId="0" borderId="0" xfId="0" applyNumberFormat="1" applyFont="1"/>
    <xf numFmtId="165" fontId="11" fillId="0" borderId="0" xfId="8" applyNumberFormat="1" applyFont="1"/>
    <xf numFmtId="49" fontId="10" fillId="0" borderId="0" xfId="0" applyNumberFormat="1" applyFont="1" applyFill="1" applyBorder="1" applyAlignment="1">
      <alignment horizontal="right"/>
    </xf>
    <xf numFmtId="0" fontId="0" fillId="0" borderId="0" xfId="0" applyFont="1"/>
    <xf numFmtId="49" fontId="12" fillId="0" borderId="0" xfId="0" applyNumberFormat="1" applyFont="1" applyFill="1" applyBorder="1" applyAlignment="1">
      <alignment horizontal="right"/>
    </xf>
    <xf numFmtId="0" fontId="13" fillId="0" borderId="0" xfId="0" applyFont="1" applyFill="1" applyBorder="1" applyAlignment="1">
      <alignment horizontal="left"/>
    </xf>
    <xf numFmtId="0" fontId="14" fillId="0" borderId="0" xfId="0" applyFont="1" applyFill="1" applyBorder="1" applyAlignment="1">
      <alignment horizontal="right"/>
    </xf>
    <xf numFmtId="0" fontId="14" fillId="0" borderId="0" xfId="0" applyFont="1" applyFill="1" applyBorder="1" applyAlignment="1">
      <alignment horizontal="left"/>
    </xf>
    <xf numFmtId="165" fontId="15" fillId="0" borderId="0" xfId="0" applyNumberFormat="1" applyFont="1"/>
    <xf numFmtId="0" fontId="15" fillId="0" borderId="0" xfId="0" applyFont="1"/>
    <xf numFmtId="0" fontId="17" fillId="0" borderId="0" xfId="0" applyFont="1" applyFill="1" applyBorder="1" applyAlignment="1">
      <alignment horizontal="left"/>
    </xf>
    <xf numFmtId="0" fontId="16" fillId="0" borderId="0" xfId="0" applyFont="1" applyFill="1" applyBorder="1" applyAlignment="1">
      <alignment horizontal="right"/>
    </xf>
    <xf numFmtId="0" fontId="9" fillId="0" borderId="0" xfId="0" applyFont="1" applyFill="1" applyBorder="1" applyAlignment="1">
      <alignment horizontal="right"/>
    </xf>
    <xf numFmtId="0" fontId="18" fillId="0" borderId="0" xfId="0" applyFont="1" applyFill="1" applyBorder="1" applyAlignment="1">
      <alignment horizontal="left"/>
    </xf>
    <xf numFmtId="0" fontId="18" fillId="0" borderId="0" xfId="0" applyFont="1" applyFill="1" applyBorder="1" applyAlignment="1">
      <alignment horizontal="right"/>
    </xf>
    <xf numFmtId="0" fontId="3" fillId="2" borderId="0" xfId="0" applyFont="1" applyFill="1" applyBorder="1" applyAlignment="1">
      <alignment wrapText="1"/>
    </xf>
    <xf numFmtId="0" fontId="19" fillId="0" borderId="0" xfId="0" applyFont="1"/>
    <xf numFmtId="43" fontId="0" fillId="0" borderId="0" xfId="0" applyNumberFormat="1"/>
    <xf numFmtId="165" fontId="0" fillId="0" borderId="0" xfId="0" applyNumberFormat="1" applyFill="1"/>
    <xf numFmtId="165" fontId="0" fillId="0" borderId="0" xfId="8" applyNumberFormat="1" applyFont="1"/>
    <xf numFmtId="0" fontId="3" fillId="2" borderId="0" xfId="8" applyNumberFormat="1" applyFont="1" applyFill="1" applyBorder="1"/>
    <xf numFmtId="0" fontId="3" fillId="2" borderId="0" xfId="0" applyNumberFormat="1" applyFont="1" applyFill="1" applyBorder="1"/>
    <xf numFmtId="166" fontId="0" fillId="0" borderId="0" xfId="0" applyNumberFormat="1"/>
    <xf numFmtId="0" fontId="20" fillId="0" borderId="0" xfId="0" applyFont="1" applyFill="1" applyAlignment="1">
      <alignment horizontal="right"/>
    </xf>
    <xf numFmtId="0" fontId="0" fillId="0" borderId="0" xfId="0" applyNumberFormat="1" applyFont="1"/>
    <xf numFmtId="165" fontId="21" fillId="0" borderId="0" xfId="0" applyNumberFormat="1" applyFont="1"/>
    <xf numFmtId="167" fontId="0" fillId="0" borderId="0" xfId="8" applyNumberFormat="1" applyFont="1"/>
  </cellXfs>
  <cellStyles count="9">
    <cellStyle name="Comma" xfId="8" builtinId="3"/>
    <cellStyle name="Normal" xfId="0" builtinId="0"/>
    <cellStyle name="Normal 2" xfId="2"/>
    <cellStyle name="Normal 3" xfId="1"/>
    <cellStyle name="Normal 4" xfId="3"/>
    <cellStyle name="Normal 5" xfId="4"/>
    <cellStyle name="Normal 6" xfId="5"/>
    <cellStyle name="Normal 7" xfId="6"/>
    <cellStyle name="Normal 8" xfId="7"/>
  </cellStyles>
  <dxfs count="0"/>
  <tableStyles count="0" defaultTableStyle="TableStyleMedium9" defaultPivotStyle="PivotStyleLight16"/>
  <colors>
    <mruColors>
      <color rgb="FF646464"/>
      <color rgb="FFFD9900"/>
      <color rgb="FF78A22F"/>
      <color rgb="FFCE7674"/>
      <color rgb="FF7D7447"/>
      <color rgb="FFFF9900"/>
      <color rgb="FFFF9964"/>
      <color rgb="FFDD6909"/>
      <color rgb="FF003399"/>
      <color rgb="FF330EB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tx>
        <c:rich>
          <a:bodyPr/>
          <a:lstStyle/>
          <a:p>
            <a:pPr>
              <a:defRPr/>
            </a:pPr>
            <a:r>
              <a:rPr lang="de-DE"/>
              <a:t>Change in per capita wealth with respect to  1990 </a:t>
            </a:r>
          </a:p>
        </c:rich>
      </c:tx>
    </c:title>
    <c:plotArea>
      <c:layout/>
      <c:lineChart>
        <c:grouping val="standard"/>
        <c:ser>
          <c:idx val="0"/>
          <c:order val="0"/>
          <c:tx>
            <c:strRef>
              <c:f>Wealth_LAO!$B$54</c:f>
              <c:strCache>
                <c:ptCount val="1"/>
                <c:pt idx="0">
                  <c:v>Produced Capital </c:v>
                </c:pt>
              </c:strCache>
            </c:strRef>
          </c:tx>
          <c:spPr>
            <a:ln w="47625">
              <a:solidFill>
                <a:srgbClr val="646464"/>
              </a:solidFill>
              <a:prstDash val="dash"/>
            </a:ln>
          </c:spPr>
          <c:marker>
            <c:symbol val="none"/>
          </c:marker>
          <c:cat>
            <c:numRef>
              <c:f>Wealth_LAO!$D$52:$X$52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Wealth_LAO!$D$54:$X$54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4.4826462536578404</c:v>
                </c:pt>
                <c:pt idx="2">
                  <c:v>8.4644589746134091</c:v>
                </c:pt>
                <c:pt idx="3">
                  <c:v>12.778694216619879</c:v>
                </c:pt>
                <c:pt idx="4">
                  <c:v>18.054294229910962</c:v>
                </c:pt>
                <c:pt idx="5">
                  <c:v>23.582196456825134</c:v>
                </c:pt>
                <c:pt idx="6">
                  <c:v>30.077112710828004</c:v>
                </c:pt>
                <c:pt idx="7">
                  <c:v>36.85227112352716</c:v>
                </c:pt>
                <c:pt idx="8">
                  <c:v>57.858444439759069</c:v>
                </c:pt>
                <c:pt idx="9">
                  <c:v>79.360209880964149</c:v>
                </c:pt>
                <c:pt idx="10">
                  <c:v>98.253846625730645</c:v>
                </c:pt>
                <c:pt idx="11">
                  <c:v>126.52668405613325</c:v>
                </c:pt>
                <c:pt idx="12">
                  <c:v>154.27041432951859</c:v>
                </c:pt>
                <c:pt idx="13">
                  <c:v>183.50962329355829</c:v>
                </c:pt>
                <c:pt idx="14">
                  <c:v>218.53712725610936</c:v>
                </c:pt>
                <c:pt idx="15">
                  <c:v>256.32521924289614</c:v>
                </c:pt>
                <c:pt idx="16">
                  <c:v>295.11339050627811</c:v>
                </c:pt>
                <c:pt idx="17">
                  <c:v>360.17586462123876</c:v>
                </c:pt>
                <c:pt idx="18">
                  <c:v>418.13155194414043</c:v>
                </c:pt>
                <c:pt idx="19">
                  <c:v>462.35199337605894</c:v>
                </c:pt>
                <c:pt idx="20" formatCode="_(* #,##0.0000_);_(* \(#,##0.0000\);_(* &quot;-&quot;??_);_(@_)">
                  <c:v>527.39955712050914</c:v>
                </c:pt>
              </c:numCache>
            </c:numRef>
          </c:val>
        </c:ser>
        <c:ser>
          <c:idx val="1"/>
          <c:order val="1"/>
          <c:tx>
            <c:strRef>
              <c:f>Wealth_LAO!$B$55</c:f>
              <c:strCache>
                <c:ptCount val="1"/>
                <c:pt idx="0">
                  <c:v>Human Capital</c:v>
                </c:pt>
              </c:strCache>
            </c:strRef>
          </c:tx>
          <c:spPr>
            <a:ln w="47625">
              <a:solidFill>
                <a:srgbClr val="FF9900"/>
              </a:solidFill>
              <a:prstDash val="dash"/>
            </a:ln>
            <a:effectLst>
              <a:outerShdw blurRad="50800" dist="50800" dir="5400000" algn="ctr" rotWithShape="0">
                <a:schemeClr val="bg1"/>
              </a:outerShdw>
            </a:effectLst>
          </c:spPr>
          <c:marker>
            <c:symbol val="none"/>
          </c:marker>
          <c:cat>
            <c:numRef>
              <c:f>Wealth_LAO!$D$52:$X$52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Wealth_LAO!$D$55:$X$55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0.53857057128747776</c:v>
                </c:pt>
                <c:pt idx="2">
                  <c:v>1.1866989123828109</c:v>
                </c:pt>
                <c:pt idx="3">
                  <c:v>1.9432791609534927</c:v>
                </c:pt>
                <c:pt idx="4">
                  <c:v>2.8290326901942997</c:v>
                </c:pt>
                <c:pt idx="5">
                  <c:v>3.8682279351676119</c:v>
                </c:pt>
                <c:pt idx="6">
                  <c:v>4.8199438555149854</c:v>
                </c:pt>
                <c:pt idx="7">
                  <c:v>6.0473687684821531</c:v>
                </c:pt>
                <c:pt idx="8">
                  <c:v>7.4748769298897066</c:v>
                </c:pt>
                <c:pt idx="9">
                  <c:v>9.0080889972629752</c:v>
                </c:pt>
                <c:pt idx="10">
                  <c:v>10.591290350395521</c:v>
                </c:pt>
                <c:pt idx="11">
                  <c:v>12.340392587443972</c:v>
                </c:pt>
                <c:pt idx="12">
                  <c:v>14.055881295926076</c:v>
                </c:pt>
                <c:pt idx="13">
                  <c:v>15.765357590693284</c:v>
                </c:pt>
                <c:pt idx="14">
                  <c:v>13.168089440405861</c:v>
                </c:pt>
                <c:pt idx="15">
                  <c:v>14.996768759587308</c:v>
                </c:pt>
                <c:pt idx="16">
                  <c:v>16.832015845698933</c:v>
                </c:pt>
                <c:pt idx="17">
                  <c:v>18.643505826147312</c:v>
                </c:pt>
                <c:pt idx="18">
                  <c:v>20.423872380563179</c:v>
                </c:pt>
                <c:pt idx="19">
                  <c:v>22.158341585082141</c:v>
                </c:pt>
                <c:pt idx="20">
                  <c:v>23.839834254012928</c:v>
                </c:pt>
              </c:numCache>
            </c:numRef>
          </c:val>
        </c:ser>
        <c:ser>
          <c:idx val="2"/>
          <c:order val="2"/>
          <c:tx>
            <c:strRef>
              <c:f>Wealth_LAO!$B$56</c:f>
              <c:strCache>
                <c:ptCount val="1"/>
                <c:pt idx="0">
                  <c:v>Natural Capital</c:v>
                </c:pt>
              </c:strCache>
            </c:strRef>
          </c:tx>
          <c:spPr>
            <a:ln w="47625">
              <a:solidFill>
                <a:srgbClr val="78A22F"/>
              </a:solidFill>
              <a:prstDash val="dash"/>
            </a:ln>
          </c:spPr>
          <c:marker>
            <c:symbol val="none"/>
          </c:marker>
          <c:cat>
            <c:numRef>
              <c:f>Wealth_LAO!$D$52:$X$52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Wealth_LAO!$D$56:$X$56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-3.2118574231103203</c:v>
                </c:pt>
                <c:pt idx="2">
                  <c:v>-6.2982642893605334</c:v>
                </c:pt>
                <c:pt idx="3">
                  <c:v>-9.2331483815761182</c:v>
                </c:pt>
                <c:pt idx="4">
                  <c:v>-11.847942877663641</c:v>
                </c:pt>
                <c:pt idx="5">
                  <c:v>-14.346007509840009</c:v>
                </c:pt>
                <c:pt idx="6">
                  <c:v>-16.704248029351387</c:v>
                </c:pt>
                <c:pt idx="7">
                  <c:v>-18.6033359510552</c:v>
                </c:pt>
                <c:pt idx="8">
                  <c:v>-20.513794016083718</c:v>
                </c:pt>
                <c:pt idx="9">
                  <c:v>-22.280739726752273</c:v>
                </c:pt>
                <c:pt idx="10">
                  <c:v>-23.896174842444683</c:v>
                </c:pt>
                <c:pt idx="11">
                  <c:v>-25.58860012111548</c:v>
                </c:pt>
                <c:pt idx="12">
                  <c:v>-26.859744605457713</c:v>
                </c:pt>
                <c:pt idx="13">
                  <c:v>-28.242040223171383</c:v>
                </c:pt>
                <c:pt idx="14">
                  <c:v>-29.623987721453492</c:v>
                </c:pt>
                <c:pt idx="15">
                  <c:v>-30.84716415367771</c:v>
                </c:pt>
                <c:pt idx="16">
                  <c:v>-31.976322925213051</c:v>
                </c:pt>
                <c:pt idx="17">
                  <c:v>-33.369293772351952</c:v>
                </c:pt>
                <c:pt idx="18">
                  <c:v>-33.691531349101687</c:v>
                </c:pt>
                <c:pt idx="19">
                  <c:v>-34.675249046468679</c:v>
                </c:pt>
                <c:pt idx="20">
                  <c:v>-35.768152626670691</c:v>
                </c:pt>
              </c:numCache>
            </c:numRef>
          </c:val>
        </c:ser>
        <c:ser>
          <c:idx val="4"/>
          <c:order val="3"/>
          <c:tx>
            <c:strRef>
              <c:f>Wealth_LAO!$B$53</c:f>
              <c:strCache>
                <c:ptCount val="1"/>
                <c:pt idx="0">
                  <c:v>Inclusive Wealth Index</c:v>
                </c:pt>
              </c:strCache>
            </c:strRef>
          </c:tx>
          <c:spPr>
            <a:ln w="44450">
              <a:solidFill>
                <a:schemeClr val="tx1"/>
              </a:solidFill>
              <a:prstDash val="solid"/>
            </a:ln>
          </c:spPr>
          <c:marker>
            <c:symbol val="none"/>
          </c:marker>
          <c:cat>
            <c:numRef>
              <c:f>Wealth_LAO!$D$52:$X$52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Wealth_LAO!$D$53:$X$53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-2.8650202857674723</c:v>
                </c:pt>
                <c:pt idx="2">
                  <c:v>-5.6115489113119699</c:v>
                </c:pt>
                <c:pt idx="3">
                  <c:v>-8.2080483025976481</c:v>
                </c:pt>
                <c:pt idx="4">
                  <c:v>-10.492563122263709</c:v>
                </c:pt>
                <c:pt idx="5">
                  <c:v>-12.656395890259475</c:v>
                </c:pt>
                <c:pt idx="6">
                  <c:v>-14.689465419489556</c:v>
                </c:pt>
                <c:pt idx="7">
                  <c:v>-16.27852148751402</c:v>
                </c:pt>
                <c:pt idx="8">
                  <c:v>-17.731718771592618</c:v>
                </c:pt>
                <c:pt idx="9">
                  <c:v>-19.040927671587838</c:v>
                </c:pt>
                <c:pt idx="10">
                  <c:v>-20.231604410353043</c:v>
                </c:pt>
                <c:pt idx="11">
                  <c:v>-21.393984523719347</c:v>
                </c:pt>
                <c:pt idx="12">
                  <c:v>-22.177310386389227</c:v>
                </c:pt>
                <c:pt idx="13">
                  <c:v>-23.049203750835691</c:v>
                </c:pt>
                <c:pt idx="14">
                  <c:v>-24.183847874953379</c:v>
                </c:pt>
                <c:pt idx="15">
                  <c:v>-24.821984588796909</c:v>
                </c:pt>
                <c:pt idx="16">
                  <c:v>-25.364154640389891</c:v>
                </c:pt>
                <c:pt idx="17">
                  <c:v>-25.907119103028709</c:v>
                </c:pt>
                <c:pt idx="18">
                  <c:v>-25.535957031678358</c:v>
                </c:pt>
                <c:pt idx="19">
                  <c:v>-25.901903567878826</c:v>
                </c:pt>
                <c:pt idx="20">
                  <c:v>-26.179327074196259</c:v>
                </c:pt>
              </c:numCache>
            </c:numRef>
          </c:val>
        </c:ser>
        <c:ser>
          <c:idx val="3"/>
          <c:order val="4"/>
          <c:tx>
            <c:v>GDP</c:v>
          </c:tx>
          <c:spPr>
            <a:ln w="44450">
              <a:solidFill>
                <a:srgbClr val="FF0000"/>
              </a:solidFill>
            </a:ln>
          </c:spPr>
          <c:marker>
            <c:symbol val="none"/>
          </c:marker>
          <c:val>
            <c:numRef>
              <c:f>Wealth_LAO!$D$64:$X$64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1.1030956024608463</c:v>
                </c:pt>
                <c:pt idx="2">
                  <c:v>5.2042743227444177</c:v>
                </c:pt>
                <c:pt idx="3">
                  <c:v>8.3857592112646095</c:v>
                </c:pt>
                <c:pt idx="4">
                  <c:v>13.761319267431782</c:v>
                </c:pt>
                <c:pt idx="5">
                  <c:v>19.254848224369027</c:v>
                </c:pt>
                <c:pt idx="6">
                  <c:v>24.538814170502988</c:v>
                </c:pt>
                <c:pt idx="7">
                  <c:v>30.265649531817296</c:v>
                </c:pt>
                <c:pt idx="8">
                  <c:v>32.711007341771058</c:v>
                </c:pt>
                <c:pt idx="9">
                  <c:v>39.641230013795671</c:v>
                </c:pt>
                <c:pt idx="10">
                  <c:v>45.08278358969087</c:v>
                </c:pt>
                <c:pt idx="11">
                  <c:v>50.808998973248329</c:v>
                </c:pt>
                <c:pt idx="12">
                  <c:v>57.181515509989048</c:v>
                </c:pt>
                <c:pt idx="13">
                  <c:v>63.71096255261233</c:v>
                </c:pt>
                <c:pt idx="14">
                  <c:v>72.404397227395933</c:v>
                </c:pt>
                <c:pt idx="15">
                  <c:v>82.164967221825449</c:v>
                </c:pt>
                <c:pt idx="16">
                  <c:v>94.321557394127439</c:v>
                </c:pt>
                <c:pt idx="17">
                  <c:v>126.2773736082909</c:v>
                </c:pt>
                <c:pt idx="18">
                  <c:v>140.22242264505579</c:v>
                </c:pt>
                <c:pt idx="19">
                  <c:v>154.43082891577436</c:v>
                </c:pt>
                <c:pt idx="20">
                  <c:v>170.21793284984929</c:v>
                </c:pt>
              </c:numCache>
            </c:numRef>
          </c:val>
        </c:ser>
        <c:marker val="1"/>
        <c:axId val="75049984"/>
        <c:axId val="75064064"/>
      </c:lineChart>
      <c:catAx>
        <c:axId val="75049984"/>
        <c:scaling>
          <c:orientation val="minMax"/>
        </c:scaling>
        <c:axPos val="b"/>
        <c:numFmt formatCode="General" sourceLinked="1"/>
        <c:tickLblPos val="low"/>
        <c:spPr>
          <a:ln w="19050"/>
        </c:spPr>
        <c:txPr>
          <a:bodyPr rot="-5400000" vert="horz"/>
          <a:lstStyle/>
          <a:p>
            <a:pPr>
              <a:defRPr lang="de-DE" sz="12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75064064"/>
        <c:crosses val="autoZero"/>
        <c:auto val="1"/>
        <c:lblAlgn val="ctr"/>
        <c:lblOffset val="100"/>
      </c:catAx>
      <c:valAx>
        <c:axId val="75064064"/>
        <c:scaling>
          <c:orientation val="minMax"/>
        </c:scaling>
        <c:axPos val="l"/>
        <c:majorGridlines>
          <c:spPr>
            <a:ln>
              <a:prstDash val="sysDot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lang="de-DE" sz="1200" b="0">
                    <a:latin typeface="Arial" pitchFamily="34" charset="0"/>
                    <a:cs typeface="Arial" pitchFamily="34" charset="0"/>
                  </a:defRPr>
                </a:pPr>
                <a:r>
                  <a:rPr lang="de-DE" sz="1200" b="0">
                    <a:latin typeface="Arial" pitchFamily="34" charset="0"/>
                    <a:cs typeface="Arial" pitchFamily="34" charset="0"/>
                  </a:rPr>
                  <a:t>Percentage</a:t>
                </a:r>
              </a:p>
            </c:rich>
          </c:tx>
        </c:title>
        <c:numFmt formatCode="_(* #,##0_);_(* \(#,##0\);_(* &quot;-&quot;??_);_(@_)" sourceLinked="1"/>
        <c:tickLblPos val="nextTo"/>
        <c:spPr>
          <a:ln w="19050"/>
        </c:spPr>
        <c:txPr>
          <a:bodyPr/>
          <a:lstStyle/>
          <a:p>
            <a:pPr>
              <a:defRPr lang="de-DE"/>
            </a:pPr>
            <a:endParaRPr lang="de-DE"/>
          </a:p>
        </c:txPr>
        <c:crossAx val="75049984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9.2505576115710725E-2"/>
          <c:y val="0.88082543661281576"/>
          <c:w val="0.89396306860339469"/>
          <c:h val="0.10256556684739668"/>
        </c:manualLayout>
      </c:layout>
      <c:txPr>
        <a:bodyPr/>
        <a:lstStyle/>
        <a:p>
          <a:pPr>
            <a:defRPr lang="de-DE" sz="12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</c:chart>
  <c:printSettings>
    <c:headerFooter/>
    <c:pageMargins b="0.75000000000001399" l="0.70000000000000162" r="0.70000000000000162" t="0.75000000000001399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tx>
        <c:rich>
          <a:bodyPr/>
          <a:lstStyle/>
          <a:p>
            <a:pPr>
              <a:defRPr/>
            </a:pPr>
            <a:r>
              <a:rPr lang="de-DE"/>
              <a:t>Wealth per capita</a:t>
            </a:r>
          </a:p>
        </c:rich>
      </c:tx>
    </c:title>
    <c:plotArea>
      <c:layout/>
      <c:barChart>
        <c:barDir val="col"/>
        <c:grouping val="stacked"/>
        <c:ser>
          <c:idx val="0"/>
          <c:order val="0"/>
          <c:tx>
            <c:strRef>
              <c:f>Wealth_LAO!$B$40</c:f>
              <c:strCache>
                <c:ptCount val="1"/>
                <c:pt idx="0">
                  <c:v>Produced Capital </c:v>
                </c:pt>
              </c:strCache>
            </c:strRef>
          </c:tx>
          <c:spPr>
            <a:solidFill>
              <a:srgbClr val="646464"/>
            </a:solidFill>
            <a:ln w="47625">
              <a:solidFill>
                <a:srgbClr val="646464"/>
              </a:solidFill>
            </a:ln>
          </c:spPr>
          <c:cat>
            <c:numRef>
              <c:f>Wealth_LAO!$D$38:$X$38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Wealth_LAO!$D$40:$X$40</c:f>
              <c:numCache>
                <c:formatCode>_(* #,##0_);_(* \(#,##0\);_(* "-"??_);_(@_)</c:formatCode>
                <c:ptCount val="21"/>
                <c:pt idx="0">
                  <c:v>297.85725268639078</c:v>
                </c:pt>
                <c:pt idx="1">
                  <c:v>311.20913966518543</c:v>
                </c:pt>
                <c:pt idx="2">
                  <c:v>323.0692576429409</c:v>
                </c:pt>
                <c:pt idx="3">
                  <c:v>335.91952020920945</c:v>
                </c:pt>
                <c:pt idx="4">
                  <c:v>351.63327747152113</c:v>
                </c:pt>
                <c:pt idx="5">
                  <c:v>368.09853517579751</c:v>
                </c:pt>
                <c:pt idx="6">
                  <c:v>387.4441142942523</c:v>
                </c:pt>
                <c:pt idx="7">
                  <c:v>407.62441500746888</c:v>
                </c:pt>
                <c:pt idx="8">
                  <c:v>470.192825741739</c:v>
                </c:pt>
                <c:pt idx="9">
                  <c:v>534.23739356398426</c:v>
                </c:pt>
                <c:pt idx="10">
                  <c:v>590.51346090449215</c:v>
                </c:pt>
                <c:pt idx="11">
                  <c:v>674.72615773117889</c:v>
                </c:pt>
                <c:pt idx="12">
                  <c:v>757.36287051620707</c:v>
                </c:pt>
                <c:pt idx="13">
                  <c:v>844.45397504372852</c:v>
                </c:pt>
                <c:pt idx="14">
                  <c:v>948.78593603119987</c:v>
                </c:pt>
                <c:pt idx="15">
                  <c:v>1061.3405086656492</c:v>
                </c:pt>
                <c:pt idx="16">
                  <c:v>1176.8738899580508</c:v>
                </c:pt>
                <c:pt idx="17">
                  <c:v>1370.6671878866669</c:v>
                </c:pt>
                <c:pt idx="18">
                  <c:v>1543.2924059221764</c:v>
                </c:pt>
                <c:pt idx="19">
                  <c:v>1675.0061978970834</c:v>
                </c:pt>
                <c:pt idx="20">
                  <c:v>1868.7550842057317</c:v>
                </c:pt>
              </c:numCache>
            </c:numRef>
          </c:val>
        </c:ser>
        <c:ser>
          <c:idx val="1"/>
          <c:order val="1"/>
          <c:tx>
            <c:strRef>
              <c:f>Wealth_LAO!$B$41</c:f>
              <c:strCache>
                <c:ptCount val="1"/>
                <c:pt idx="0">
                  <c:v>Human Capital</c:v>
                </c:pt>
              </c:strCache>
            </c:strRef>
          </c:tx>
          <c:spPr>
            <a:solidFill>
              <a:srgbClr val="FF9900"/>
            </a:solidFill>
            <a:ln w="47625">
              <a:solidFill>
                <a:srgbClr val="FF9900"/>
              </a:solidFill>
            </a:ln>
            <a:effectLst>
              <a:outerShdw blurRad="50800" dist="50800" dir="5400000" algn="ctr" rotWithShape="0">
                <a:schemeClr val="bg1"/>
              </a:outerShdw>
            </a:effectLst>
          </c:spPr>
          <c:cat>
            <c:numRef>
              <c:f>Wealth_LAO!$D$38:$X$38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Wealth_LAO!$D$41:$X$41</c:f>
              <c:numCache>
                <c:formatCode>General</c:formatCode>
                <c:ptCount val="21"/>
                <c:pt idx="0">
                  <c:v>2368.1040662103342</c:v>
                </c:pt>
                <c:pt idx="1">
                  <c:v>2380.8579778084054</c:v>
                </c:pt>
                <c:pt idx="2">
                  <c:v>2396.2063314081452</c:v>
                </c:pt>
                <c:pt idx="3">
                  <c:v>2414.122939038692</c:v>
                </c:pt>
                <c:pt idx="4">
                  <c:v>2435.0985043812448</c:v>
                </c:pt>
                <c:pt idx="5">
                  <c:v>2459.7077292333224</c:v>
                </c:pt>
                <c:pt idx="6">
                  <c:v>2482.2453526418399</c:v>
                </c:pt>
                <c:pt idx="7">
                  <c:v>2511.3120519154936</c:v>
                </c:pt>
                <c:pt idx="8">
                  <c:v>2545.1169307312703</c:v>
                </c:pt>
                <c:pt idx="9">
                  <c:v>2581.4249880423645</c:v>
                </c:pt>
                <c:pt idx="10">
                  <c:v>2618.9168436621935</c:v>
                </c:pt>
                <c:pt idx="11">
                  <c:v>2660.3374048599135</c:v>
                </c:pt>
                <c:pt idx="12">
                  <c:v>2700.9619627208576</c:v>
                </c:pt>
                <c:pt idx="13">
                  <c:v>2741.4441403681417</c:v>
                </c:pt>
                <c:pt idx="14">
                  <c:v>2679.9381276907989</c:v>
                </c:pt>
                <c:pt idx="15">
                  <c:v>2723.2431570062822</c:v>
                </c:pt>
                <c:pt idx="16">
                  <c:v>2766.7037178774985</c:v>
                </c:pt>
                <c:pt idx="17">
                  <c:v>2809.6016857634891</c:v>
                </c:pt>
                <c:pt idx="18">
                  <c:v>2851.7626185320601</c:v>
                </c:pt>
                <c:pt idx="19">
                  <c:v>2892.83665429144</c:v>
                </c:pt>
                <c:pt idx="20">
                  <c:v>2932.6561505574182</c:v>
                </c:pt>
              </c:numCache>
            </c:numRef>
          </c:val>
        </c:ser>
        <c:ser>
          <c:idx val="2"/>
          <c:order val="2"/>
          <c:tx>
            <c:strRef>
              <c:f>Wealth_LAO!$B$42</c:f>
              <c:strCache>
                <c:ptCount val="1"/>
                <c:pt idx="0">
                  <c:v>Natural Capital</c:v>
                </c:pt>
              </c:strCache>
            </c:strRef>
          </c:tx>
          <c:spPr>
            <a:solidFill>
              <a:srgbClr val="78A22F"/>
            </a:solidFill>
            <a:ln w="47625">
              <a:solidFill>
                <a:srgbClr val="78A22F"/>
              </a:solidFill>
            </a:ln>
          </c:spPr>
          <c:cat>
            <c:numRef>
              <c:f>Wealth_LAO!$D$38:$X$38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Wealth_LAO!$D$42:$X$42</c:f>
              <c:numCache>
                <c:formatCode>_(* #,##0_);_(* \(#,##0\);_(* "-"??_);_(@_)</c:formatCode>
                <c:ptCount val="21"/>
                <c:pt idx="0">
                  <c:v>29548.776684969434</c:v>
                </c:pt>
                <c:pt idx="1">
                  <c:v>28599.712107574953</c:v>
                </c:pt>
                <c:pt idx="2">
                  <c:v>27687.716635077115</c:v>
                </c:pt>
                <c:pt idx="3">
                  <c:v>26820.494288705639</c:v>
                </c:pt>
                <c:pt idx="4">
                  <c:v>26047.854502285863</c:v>
                </c:pt>
                <c:pt idx="5">
                  <c:v>25309.706962677865</c:v>
                </c:pt>
                <c:pt idx="6">
                  <c:v>24612.875737872986</c:v>
                </c:pt>
                <c:pt idx="7">
                  <c:v>24051.718488837498</c:v>
                </c:pt>
                <c:pt idx="8">
                  <c:v>23487.201501542233</c:v>
                </c:pt>
                <c:pt idx="9">
                  <c:v>22965.090659352136</c:v>
                </c:pt>
                <c:pt idx="10">
                  <c:v>22487.749344525608</c:v>
                </c:pt>
                <c:pt idx="11">
                  <c:v>21987.658378371205</c:v>
                </c:pt>
                <c:pt idx="12">
                  <c:v>21612.05073334961</c:v>
                </c:pt>
                <c:pt idx="13">
                  <c:v>21203.59928814528</c:v>
                </c:pt>
                <c:pt idx="14">
                  <c:v>20795.250707974377</c:v>
                </c:pt>
                <c:pt idx="15">
                  <c:v>20433.817035553267</c:v>
                </c:pt>
                <c:pt idx="16">
                  <c:v>20100.164431733545</c:v>
                </c:pt>
                <c:pt idx="17">
                  <c:v>19688.558586825744</c:v>
                </c:pt>
                <c:pt idx="18">
                  <c:v>19593.341324876907</c:v>
                </c:pt>
                <c:pt idx="19">
                  <c:v>19302.66477927141</c:v>
                </c:pt>
                <c:pt idx="20">
                  <c:v>18979.725140975483</c:v>
                </c:pt>
              </c:numCache>
            </c:numRef>
          </c:val>
        </c:ser>
        <c:overlap val="100"/>
        <c:axId val="78722560"/>
        <c:axId val="78724096"/>
      </c:barChart>
      <c:catAx>
        <c:axId val="78722560"/>
        <c:scaling>
          <c:orientation val="minMax"/>
        </c:scaling>
        <c:axPos val="b"/>
        <c:numFmt formatCode="General" sourceLinked="1"/>
        <c:tickLblPos val="low"/>
        <c:spPr>
          <a:ln w="19050"/>
        </c:spPr>
        <c:txPr>
          <a:bodyPr rot="-5400000" vert="horz"/>
          <a:lstStyle/>
          <a:p>
            <a:pPr>
              <a:defRPr lang="de-DE" sz="12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78724096"/>
        <c:crosses val="autoZero"/>
        <c:auto val="1"/>
        <c:lblAlgn val="ctr"/>
        <c:lblOffset val="100"/>
      </c:catAx>
      <c:valAx>
        <c:axId val="78724096"/>
        <c:scaling>
          <c:orientation val="minMax"/>
        </c:scaling>
        <c:axPos val="l"/>
        <c:majorGridlines>
          <c:spPr>
            <a:ln>
              <a:prstDash val="sysDot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lang="de-DE" sz="1200" b="0">
                    <a:latin typeface="Arial" pitchFamily="34" charset="0"/>
                    <a:cs typeface="Arial" pitchFamily="34" charset="0"/>
                  </a:defRPr>
                </a:pPr>
                <a:r>
                  <a:rPr sz="1200" b="0">
                    <a:latin typeface="Arial" pitchFamily="34" charset="0"/>
                    <a:cs typeface="Arial" pitchFamily="34" charset="0"/>
                  </a:rPr>
                  <a:t>Constant US$</a:t>
                </a:r>
                <a:r>
                  <a:rPr sz="1200" b="0" baseline="0">
                    <a:latin typeface="Arial" pitchFamily="34" charset="0"/>
                    <a:cs typeface="Arial" pitchFamily="34" charset="0"/>
                  </a:rPr>
                  <a:t> of 2005</a:t>
                </a:r>
                <a:endParaRPr sz="1200" b="0">
                  <a:latin typeface="Arial" pitchFamily="34" charset="0"/>
                  <a:cs typeface="Arial" pitchFamily="34" charset="0"/>
                </a:endParaRPr>
              </a:p>
            </c:rich>
          </c:tx>
        </c:title>
        <c:numFmt formatCode="_(* #,##0_);_(* \(#,##0\);_(* &quot;-&quot;??_);_(@_)" sourceLinked="1"/>
        <c:tickLblPos val="nextTo"/>
        <c:spPr>
          <a:ln w="19050"/>
        </c:spPr>
        <c:txPr>
          <a:bodyPr/>
          <a:lstStyle/>
          <a:p>
            <a:pPr>
              <a:defRPr lang="de-DE"/>
            </a:pPr>
            <a:endParaRPr lang="de-DE"/>
          </a:p>
        </c:txPr>
        <c:crossAx val="78722560"/>
        <c:crosses val="autoZero"/>
        <c:crossBetween val="between"/>
      </c:valAx>
    </c:plotArea>
    <c:legend>
      <c:legendPos val="b"/>
      <c:txPr>
        <a:bodyPr/>
        <a:lstStyle/>
        <a:p>
          <a:pPr>
            <a:defRPr lang="de-DE" sz="12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</c:chart>
  <c:printSettings>
    <c:headerFooter/>
    <c:pageMargins b="0.75000000000001399" l="0.70000000000000162" r="0.70000000000000162" t="0.75000000000001399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tx>
        <c:rich>
          <a:bodyPr/>
          <a:lstStyle/>
          <a:p>
            <a:pPr>
              <a:defRPr/>
            </a:pPr>
            <a:r>
              <a:rPr lang="en-US" sz="1800" b="1" i="0" baseline="0"/>
              <a:t>Composition of  Wealth</a:t>
            </a:r>
            <a:endParaRPr lang="de-DE"/>
          </a:p>
          <a:p>
            <a:pPr>
              <a:defRPr/>
            </a:pPr>
            <a:r>
              <a:rPr lang="en-US" sz="1800" b="0" i="0" baseline="0"/>
              <a:t>(average 1990-2010, in %)</a:t>
            </a:r>
            <a:endParaRPr lang="en-US" sz="1800" b="1" i="0" baseline="0"/>
          </a:p>
        </c:rich>
      </c:tx>
    </c:title>
    <c:plotArea>
      <c:layout/>
      <c:doughnutChart>
        <c:varyColors val="1"/>
        <c:ser>
          <c:idx val="0"/>
          <c:order val="0"/>
          <c:dPt>
            <c:idx val="0"/>
            <c:spPr>
              <a:solidFill>
                <a:srgbClr val="646464"/>
              </a:solidFill>
            </c:spPr>
          </c:dPt>
          <c:dPt>
            <c:idx val="1"/>
            <c:spPr>
              <a:solidFill>
                <a:srgbClr val="FD9900"/>
              </a:solidFill>
            </c:spPr>
          </c:dPt>
          <c:dPt>
            <c:idx val="2"/>
            <c:spPr>
              <a:solidFill>
                <a:srgbClr val="78A22F"/>
              </a:solidFill>
            </c:spPr>
          </c:dPt>
          <c:dLbls>
            <c:txPr>
              <a:bodyPr/>
              <a:lstStyle/>
              <a:p>
                <a:pPr>
                  <a:defRPr sz="1400" b="1">
                    <a:solidFill>
                      <a:schemeClr val="bg1"/>
                    </a:solidFill>
                  </a:defRPr>
                </a:pPr>
                <a:endParaRPr lang="de-DE"/>
              </a:p>
            </c:txPr>
            <c:showVal val="1"/>
            <c:showLeaderLines val="1"/>
          </c:dLbls>
          <c:cat>
            <c:strRef>
              <c:f>Wealth_LAO!$B$67:$B$69</c:f>
              <c:strCache>
                <c:ptCount val="3"/>
                <c:pt idx="0">
                  <c:v>Produced Capital </c:v>
                </c:pt>
                <c:pt idx="1">
                  <c:v>Human Capital</c:v>
                </c:pt>
                <c:pt idx="2">
                  <c:v>Natural Capital</c:v>
                </c:pt>
              </c:strCache>
            </c:strRef>
          </c:cat>
          <c:val>
            <c:numRef>
              <c:f>Wealth_LAO!$C$67:$C$69</c:f>
              <c:numCache>
                <c:formatCode>_(* #,##0_);_(* \(#,##0\);_(* "-"??_);_(@_)</c:formatCode>
                <c:ptCount val="3"/>
                <c:pt idx="0">
                  <c:v>3.0948502390727719</c:v>
                </c:pt>
                <c:pt idx="1">
                  <c:v>10.01898657907261</c:v>
                </c:pt>
                <c:pt idx="2">
                  <c:v>86.886163181854613</c:v>
                </c:pt>
              </c:numCache>
            </c:numRef>
          </c:val>
        </c:ser>
        <c:firstSliceAng val="0"/>
        <c:holeSize val="50"/>
      </c:doughnutChart>
    </c:plotArea>
    <c:legend>
      <c:legendPos val="b"/>
      <c:layout>
        <c:manualLayout>
          <c:xMode val="edge"/>
          <c:yMode val="edge"/>
          <c:x val="0.24456431036008144"/>
          <c:y val="0.91022985303732362"/>
          <c:w val="0.4982871096169158"/>
          <c:h val="7.2441627107080936E-2"/>
        </c:manualLayout>
      </c:layout>
    </c:legend>
    <c:plotVisOnly val="1"/>
  </c:chart>
  <c:printSettings>
    <c:headerFooter/>
    <c:pageMargins b="0.75000000000000799" l="0.70000000000000062" r="0.70000000000000062" t="0.75000000000000799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tx>
        <c:rich>
          <a:bodyPr/>
          <a:lstStyle/>
          <a:p>
            <a:pPr>
              <a:defRPr/>
            </a:pPr>
            <a:r>
              <a:rPr lang="en-US" sz="1800" b="1" i="0" baseline="0"/>
              <a:t>Composition of  Natural Capital</a:t>
            </a:r>
            <a:endParaRPr lang="de-DE"/>
          </a:p>
          <a:p>
            <a:pPr>
              <a:defRPr/>
            </a:pPr>
            <a:r>
              <a:rPr lang="en-US" sz="1800" b="0" i="0" baseline="0"/>
              <a:t>(average 1990-2010, in %)</a:t>
            </a:r>
            <a:endParaRPr lang="en-US" sz="1800" b="1" i="0" baseline="0"/>
          </a:p>
        </c:rich>
      </c:tx>
    </c:title>
    <c:plotArea>
      <c:layout/>
      <c:doughnutChart>
        <c:varyColors val="1"/>
        <c:ser>
          <c:idx val="0"/>
          <c:order val="0"/>
          <c:dPt>
            <c:idx val="0"/>
            <c:spPr>
              <a:solidFill>
                <a:schemeClr val="bg2">
                  <a:lumMod val="50000"/>
                </a:schemeClr>
              </a:solidFill>
            </c:spPr>
          </c:dPt>
          <c:dPt>
            <c:idx val="1"/>
            <c:spPr>
              <a:solidFill>
                <a:srgbClr val="78A22F"/>
              </a:solidFill>
            </c:spPr>
          </c:dPt>
          <c:dPt>
            <c:idx val="2"/>
            <c:spPr>
              <a:solidFill>
                <a:srgbClr val="00B0F0"/>
              </a:solidFill>
            </c:spPr>
          </c:dPt>
          <c:dPt>
            <c:idx val="3"/>
            <c:spPr>
              <a:solidFill>
                <a:schemeClr val="bg1">
                  <a:lumMod val="75000"/>
                </a:schemeClr>
              </a:solidFill>
            </c:spPr>
          </c:dPt>
          <c:dPt>
            <c:idx val="4"/>
            <c:spPr>
              <a:solidFill>
                <a:srgbClr val="CE7674"/>
              </a:solidFill>
            </c:spPr>
          </c:dPt>
          <c:dLbls>
            <c:txPr>
              <a:bodyPr/>
              <a:lstStyle/>
              <a:p>
                <a:pPr>
                  <a:defRPr sz="1400" b="1">
                    <a:solidFill>
                      <a:schemeClr val="bg1"/>
                    </a:solidFill>
                  </a:defRPr>
                </a:pPr>
                <a:endParaRPr lang="de-DE"/>
              </a:p>
            </c:txPr>
            <c:showVal val="1"/>
            <c:showLeaderLines val="1"/>
          </c:dLbls>
          <c:cat>
            <c:strRef>
              <c:f>Wealth_LAO!$B$72:$B$75</c:f>
              <c:strCache>
                <c:ptCount val="4"/>
                <c:pt idx="0">
                  <c:v>Agricultural Land</c:v>
                </c:pt>
                <c:pt idx="1">
                  <c:v>Total Forest</c:v>
                </c:pt>
                <c:pt idx="2">
                  <c:v>Fossil Fuels</c:v>
                </c:pt>
                <c:pt idx="3">
                  <c:v>Minerals</c:v>
                </c:pt>
              </c:strCache>
            </c:strRef>
          </c:cat>
          <c:val>
            <c:numRef>
              <c:f>Wealth_LAO!$C$72:$C$75</c:f>
              <c:numCache>
                <c:formatCode>_(* #,##0_);_(* \(#,##0\);_(* "-"??_);_(@_)</c:formatCode>
                <c:ptCount val="4"/>
                <c:pt idx="0">
                  <c:v>11.911732810677025</c:v>
                </c:pt>
                <c:pt idx="1">
                  <c:v>88.088267189322977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firstSliceAng val="0"/>
        <c:holeSize val="50"/>
      </c:doughnutChart>
    </c:plotArea>
    <c:legend>
      <c:legendPos val="b"/>
      <c:layout>
        <c:manualLayout>
          <c:xMode val="edge"/>
          <c:yMode val="edge"/>
          <c:x val="0.24456431036008144"/>
          <c:y val="0.91022985303732362"/>
          <c:w val="0.4982871096169158"/>
          <c:h val="7.2441627107080936E-2"/>
        </c:manualLayout>
      </c:layout>
    </c:legend>
    <c:plotVisOnly val="1"/>
  </c:chart>
  <c:printSettings>
    <c:headerFooter/>
    <c:pageMargins b="0.75000000000000844" l="0.70000000000000062" r="0.70000000000000062" t="0.75000000000000844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498929</xdr:colOff>
      <xdr:row>3</xdr:row>
      <xdr:rowOff>4535</xdr:rowOff>
    </xdr:from>
    <xdr:to>
      <xdr:col>26</xdr:col>
      <xdr:colOff>335643</xdr:colOff>
      <xdr:row>27</xdr:row>
      <xdr:rowOff>20410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503465</xdr:colOff>
      <xdr:row>3</xdr:row>
      <xdr:rowOff>58965</xdr:rowOff>
    </xdr:from>
    <xdr:to>
      <xdr:col>13</xdr:col>
      <xdr:colOff>376464</xdr:colOff>
      <xdr:row>27</xdr:row>
      <xdr:rowOff>74840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555624</xdr:colOff>
      <xdr:row>32</xdr:row>
      <xdr:rowOff>31750</xdr:rowOff>
    </xdr:from>
    <xdr:to>
      <xdr:col>13</xdr:col>
      <xdr:colOff>380999</xdr:colOff>
      <xdr:row>55</xdr:row>
      <xdr:rowOff>47625</xdr:rowOff>
    </xdr:to>
    <xdr:graphicFrame macro="">
      <xdr:nvGraphicFramePr>
        <xdr:cNvPr id="13" name="Chart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15</xdr:col>
      <xdr:colOff>47625</xdr:colOff>
      <xdr:row>31</xdr:row>
      <xdr:rowOff>111125</xdr:rowOff>
    </xdr:from>
    <xdr:to>
      <xdr:col>26</xdr:col>
      <xdr:colOff>381000</xdr:colOff>
      <xdr:row>54</xdr:row>
      <xdr:rowOff>158750</xdr:rowOff>
    </xdr:to>
    <xdr:graphicFrame macro="">
      <xdr:nvGraphicFramePr>
        <xdr:cNvPr id="9" name="Chart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X166"/>
  <sheetViews>
    <sheetView tabSelected="1" zoomScale="80" zoomScaleNormal="80" workbookViewId="0">
      <pane xSplit="3" ySplit="6" topLeftCell="D7" activePane="bottomRight" state="frozen"/>
      <selection pane="topRight" activeCell="D1" sqref="D1"/>
      <selection pane="bottomLeft" activeCell="A7" sqref="A7"/>
      <selection pane="bottomRight" activeCell="D35" sqref="D35:X35"/>
    </sheetView>
  </sheetViews>
  <sheetFormatPr defaultRowHeight="15"/>
  <cols>
    <col min="1" max="1" width="22.140625" style="5" customWidth="1"/>
    <col min="2" max="2" width="58.140625" style="6" customWidth="1"/>
    <col min="3" max="3" width="21.85546875" style="6" customWidth="1"/>
    <col min="4" max="4" width="22" customWidth="1"/>
    <col min="5" max="24" width="20.7109375" customWidth="1"/>
  </cols>
  <sheetData>
    <row r="1" spans="1:24" ht="21">
      <c r="A1" s="3" t="s">
        <v>0</v>
      </c>
      <c r="B1" s="4" t="s">
        <v>63</v>
      </c>
    </row>
    <row r="2" spans="1:24" ht="21">
      <c r="A2" s="3" t="s">
        <v>1</v>
      </c>
      <c r="B2" s="4" t="s">
        <v>64</v>
      </c>
    </row>
    <row r="3" spans="1:24" ht="21">
      <c r="A3" s="3" t="s">
        <v>39</v>
      </c>
      <c r="B3" s="4" t="s">
        <v>40</v>
      </c>
      <c r="D3" s="12"/>
    </row>
    <row r="4" spans="1:24" ht="21" customHeight="1">
      <c r="A4" s="3" t="s">
        <v>4</v>
      </c>
      <c r="B4" s="4" t="s">
        <v>30</v>
      </c>
    </row>
    <row r="6" spans="1:24">
      <c r="A6" s="1" t="s">
        <v>2</v>
      </c>
      <c r="B6" s="1" t="s">
        <v>3</v>
      </c>
      <c r="C6" s="1" t="s">
        <v>37</v>
      </c>
      <c r="D6" s="1">
        <v>1990</v>
      </c>
      <c r="E6" s="1">
        <v>1991</v>
      </c>
      <c r="F6" s="1">
        <v>1992</v>
      </c>
      <c r="G6" s="1">
        <v>1993</v>
      </c>
      <c r="H6" s="1">
        <v>1994</v>
      </c>
      <c r="I6" s="1">
        <v>1995</v>
      </c>
      <c r="J6" s="1">
        <v>1996</v>
      </c>
      <c r="K6" s="1">
        <v>1997</v>
      </c>
      <c r="L6" s="1">
        <v>1998</v>
      </c>
      <c r="M6" s="1">
        <v>1999</v>
      </c>
      <c r="N6" s="1">
        <v>2000</v>
      </c>
      <c r="O6" s="1">
        <v>2001</v>
      </c>
      <c r="P6" s="1">
        <v>2002</v>
      </c>
      <c r="Q6" s="1">
        <v>2003</v>
      </c>
      <c r="R6" s="1">
        <v>2004</v>
      </c>
      <c r="S6" s="1">
        <v>2005</v>
      </c>
      <c r="T6" s="1">
        <v>2006</v>
      </c>
      <c r="U6" s="1">
        <v>2007</v>
      </c>
      <c r="V6" s="1">
        <v>2008</v>
      </c>
      <c r="W6" s="1">
        <v>2009</v>
      </c>
      <c r="X6" s="1">
        <v>2010</v>
      </c>
    </row>
    <row r="7" spans="1:24" ht="16.5">
      <c r="A7" s="24" t="s">
        <v>29</v>
      </c>
      <c r="B7" s="23" t="s">
        <v>28</v>
      </c>
      <c r="D7" s="13">
        <f>+D8+D9+D10</f>
        <v>135057518613.74052</v>
      </c>
      <c r="E7" s="13">
        <f t="shared" ref="E7:X7" si="0">+E8+E9+E10</f>
        <v>134941041557.57968</v>
      </c>
      <c r="F7" s="13">
        <f t="shared" si="0"/>
        <v>134841935507.3522</v>
      </c>
      <c r="G7" s="13">
        <f t="shared" si="0"/>
        <v>134759323196.36191</v>
      </c>
      <c r="H7" s="13">
        <f t="shared" si="0"/>
        <v>134887646780.0611</v>
      </c>
      <c r="I7" s="13">
        <f t="shared" si="0"/>
        <v>134922527325.36349</v>
      </c>
      <c r="J7" s="13">
        <f t="shared" si="0"/>
        <v>134883330722.59476</v>
      </c>
      <c r="K7" s="13">
        <f t="shared" si="0"/>
        <v>135300340355.34898</v>
      </c>
      <c r="L7" s="13">
        <f t="shared" si="0"/>
        <v>135715252263.05101</v>
      </c>
      <c r="M7" s="13">
        <f t="shared" si="0"/>
        <v>136165525166.60092</v>
      </c>
      <c r="N7" s="13">
        <f t="shared" si="0"/>
        <v>136633446025.00262</v>
      </c>
      <c r="O7" s="13">
        <f t="shared" si="0"/>
        <v>136968374579.13422</v>
      </c>
      <c r="P7" s="13">
        <f t="shared" si="0"/>
        <v>137804333376.85693</v>
      </c>
      <c r="Q7" s="13">
        <f t="shared" si="0"/>
        <v>138375668612.58331</v>
      </c>
      <c r="R7" s="13">
        <f t="shared" si="0"/>
        <v>138412008349.81586</v>
      </c>
      <c r="S7" s="13">
        <f t="shared" si="0"/>
        <v>139336717708.78769</v>
      </c>
      <c r="T7" s="13">
        <f t="shared" si="0"/>
        <v>140453250273.56973</v>
      </c>
      <c r="U7" s="13">
        <f t="shared" si="0"/>
        <v>141575205166.65485</v>
      </c>
      <c r="V7" s="13">
        <f t="shared" si="0"/>
        <v>144458146804.06845</v>
      </c>
      <c r="W7" s="13">
        <f t="shared" si="0"/>
        <v>145899956126.0744</v>
      </c>
      <c r="X7" s="13">
        <f t="shared" si="0"/>
        <v>147464305865.49942</v>
      </c>
    </row>
    <row r="8" spans="1:24" s="22" customFormat="1" ht="15.75">
      <c r="A8" s="19">
        <v>1</v>
      </c>
      <c r="B8" s="20" t="s">
        <v>5</v>
      </c>
      <c r="C8" s="20"/>
      <c r="D8" s="21">
        <v>1248740916.1639621</v>
      </c>
      <c r="E8" s="21">
        <v>1342042111.0168834</v>
      </c>
      <c r="F8" s="21">
        <v>1432673237.8656564</v>
      </c>
      <c r="G8" s="21">
        <v>1530857812.2097332</v>
      </c>
      <c r="H8" s="21">
        <v>1644933790.9795039</v>
      </c>
      <c r="I8" s="21">
        <v>1765073703.2038884</v>
      </c>
      <c r="J8" s="21">
        <v>1901560215.1916184</v>
      </c>
      <c r="K8" s="21">
        <v>2044878857.3405082</v>
      </c>
      <c r="L8" s="21">
        <v>2407784580.7354546</v>
      </c>
      <c r="M8" s="21">
        <v>2789210692.8060756</v>
      </c>
      <c r="N8" s="21">
        <v>3139795502.4368377</v>
      </c>
      <c r="O8" s="21">
        <v>3649534411.2660651</v>
      </c>
      <c r="P8" s="21">
        <v>4162996490.3664346</v>
      </c>
      <c r="Q8" s="21">
        <v>4713765733.4053936</v>
      </c>
      <c r="R8" s="21">
        <v>5376822082.7152939</v>
      </c>
      <c r="S8" s="21">
        <v>6106253863.4669342</v>
      </c>
      <c r="T8" s="21">
        <v>6874793563.1100321</v>
      </c>
      <c r="U8" s="21">
        <v>8129954798.2231579</v>
      </c>
      <c r="V8" s="21">
        <v>9293708411.7557507</v>
      </c>
      <c r="W8" s="21">
        <v>10237877407.433273</v>
      </c>
      <c r="X8" s="21">
        <v>11587952189.120815</v>
      </c>
    </row>
    <row r="9" spans="1:24" s="22" customFormat="1" ht="15.75">
      <c r="A9" s="19">
        <v>2</v>
      </c>
      <c r="B9" s="20" t="s">
        <v>38</v>
      </c>
      <c r="C9" s="20"/>
      <c r="D9" s="21">
        <v>9928072640.6371307</v>
      </c>
      <c r="E9" s="21">
        <v>10267088138.886124</v>
      </c>
      <c r="F9" s="21">
        <v>10626144711.072618</v>
      </c>
      <c r="G9" s="21">
        <v>11001679683.754156</v>
      </c>
      <c r="H9" s="21">
        <v>11391344536.62388</v>
      </c>
      <c r="I9" s="21">
        <v>11794574048.939453</v>
      </c>
      <c r="J9" s="21">
        <v>12182760900.952045</v>
      </c>
      <c r="K9" s="21">
        <v>12598187768.150019</v>
      </c>
      <c r="L9" s="21">
        <v>13033149309.150566</v>
      </c>
      <c r="M9" s="21">
        <v>13477413348.570137</v>
      </c>
      <c r="N9" s="21">
        <v>13924937992.762499</v>
      </c>
      <c r="O9" s="21">
        <v>14389530913.195641</v>
      </c>
      <c r="P9" s="21">
        <v>14846377620.487736</v>
      </c>
      <c r="Q9" s="21">
        <v>15302817951.970898</v>
      </c>
      <c r="R9" s="21">
        <v>15187356766.220787</v>
      </c>
      <c r="S9" s="21">
        <v>15667746508.173681</v>
      </c>
      <c r="T9" s="21">
        <v>16161898970.649097</v>
      </c>
      <c r="U9" s="21">
        <v>16664829294.912273</v>
      </c>
      <c r="V9" s="21">
        <v>17173317340.562681</v>
      </c>
      <c r="W9" s="21">
        <v>17681431306.670845</v>
      </c>
      <c r="X9" s="21">
        <v>18185089928.054588</v>
      </c>
    </row>
    <row r="10" spans="1:24" s="22" customFormat="1" ht="15.75">
      <c r="A10" s="19">
        <v>3</v>
      </c>
      <c r="B10" s="20" t="s">
        <v>10</v>
      </c>
      <c r="C10" s="20"/>
      <c r="D10" s="21">
        <f>+D13+D16+D19+D23</f>
        <v>123880705056.93944</v>
      </c>
      <c r="E10" s="21">
        <f t="shared" ref="E10:X10" si="1">+E13+E16+E19+E23</f>
        <v>123331911307.67667</v>
      </c>
      <c r="F10" s="21">
        <f t="shared" si="1"/>
        <v>122783117558.41393</v>
      </c>
      <c r="G10" s="21">
        <f t="shared" si="1"/>
        <v>122226785700.39801</v>
      </c>
      <c r="H10" s="21">
        <f t="shared" si="1"/>
        <v>121851368452.45772</v>
      </c>
      <c r="I10" s="21">
        <f t="shared" si="1"/>
        <v>121362879573.22015</v>
      </c>
      <c r="J10" s="21">
        <f t="shared" si="1"/>
        <v>120799009606.4511</v>
      </c>
      <c r="K10" s="21">
        <f t="shared" si="1"/>
        <v>120657273729.85846</v>
      </c>
      <c r="L10" s="21">
        <f t="shared" si="1"/>
        <v>120274318373.16499</v>
      </c>
      <c r="M10" s="21">
        <f t="shared" si="1"/>
        <v>119898901125.2247</v>
      </c>
      <c r="N10" s="21">
        <f t="shared" si="1"/>
        <v>119568712529.80328</v>
      </c>
      <c r="O10" s="21">
        <f t="shared" si="1"/>
        <v>118929309254.67252</v>
      </c>
      <c r="P10" s="21">
        <f t="shared" si="1"/>
        <v>118794959266.00278</v>
      </c>
      <c r="Q10" s="21">
        <f t="shared" si="1"/>
        <v>118359084927.20703</v>
      </c>
      <c r="R10" s="21">
        <f t="shared" si="1"/>
        <v>117847829500.87979</v>
      </c>
      <c r="S10" s="21">
        <f t="shared" si="1"/>
        <v>117562717337.14706</v>
      </c>
      <c r="T10" s="21">
        <f t="shared" si="1"/>
        <v>117416557739.81061</v>
      </c>
      <c r="U10" s="21">
        <f t="shared" si="1"/>
        <v>116780421073.51942</v>
      </c>
      <c r="V10" s="21">
        <f t="shared" si="1"/>
        <v>117991121051.75003</v>
      </c>
      <c r="W10" s="21">
        <f t="shared" si="1"/>
        <v>117980647411.97029</v>
      </c>
      <c r="X10" s="21">
        <f t="shared" si="1"/>
        <v>117691263748.32401</v>
      </c>
    </row>
    <row r="11" spans="1:24" s="22" customFormat="1" ht="15.75">
      <c r="A11" s="27">
        <v>3.1</v>
      </c>
      <c r="B11" s="26" t="s">
        <v>32</v>
      </c>
      <c r="C11" s="20"/>
      <c r="D11" s="38">
        <f>+D13+D16</f>
        <v>123880705056.93944</v>
      </c>
      <c r="E11" s="38">
        <f t="shared" ref="E11:X11" si="2">+E13+E16</f>
        <v>123331911307.67667</v>
      </c>
      <c r="F11" s="38">
        <f t="shared" si="2"/>
        <v>122783117558.41393</v>
      </c>
      <c r="G11" s="38">
        <f t="shared" si="2"/>
        <v>122226785700.39801</v>
      </c>
      <c r="H11" s="38">
        <f t="shared" si="2"/>
        <v>121851368452.45772</v>
      </c>
      <c r="I11" s="38">
        <f t="shared" si="2"/>
        <v>121362879573.22015</v>
      </c>
      <c r="J11" s="38">
        <f t="shared" si="2"/>
        <v>120799009606.4511</v>
      </c>
      <c r="K11" s="38">
        <f t="shared" si="2"/>
        <v>120657273729.85846</v>
      </c>
      <c r="L11" s="38">
        <f t="shared" si="2"/>
        <v>120274318373.16499</v>
      </c>
      <c r="M11" s="38">
        <f t="shared" si="2"/>
        <v>119898901125.2247</v>
      </c>
      <c r="N11" s="38">
        <f t="shared" si="2"/>
        <v>119568712529.80328</v>
      </c>
      <c r="O11" s="38">
        <f t="shared" si="2"/>
        <v>118929309254.67252</v>
      </c>
      <c r="P11" s="38">
        <f t="shared" si="2"/>
        <v>118794959266.00278</v>
      </c>
      <c r="Q11" s="38">
        <f t="shared" si="2"/>
        <v>118359084927.20703</v>
      </c>
      <c r="R11" s="38">
        <f t="shared" si="2"/>
        <v>117847829500.87979</v>
      </c>
      <c r="S11" s="38">
        <f t="shared" si="2"/>
        <v>117562717337.14706</v>
      </c>
      <c r="T11" s="38">
        <f t="shared" si="2"/>
        <v>117416557739.81061</v>
      </c>
      <c r="U11" s="38">
        <f t="shared" si="2"/>
        <v>116780421073.51942</v>
      </c>
      <c r="V11" s="38">
        <f t="shared" si="2"/>
        <v>117991121051.75003</v>
      </c>
      <c r="W11" s="38">
        <f t="shared" si="2"/>
        <v>117980647411.97029</v>
      </c>
      <c r="X11" s="38">
        <f t="shared" si="2"/>
        <v>117691263748.32401</v>
      </c>
    </row>
    <row r="12" spans="1:24" s="22" customFormat="1" ht="15.75">
      <c r="A12" s="27">
        <v>3.2</v>
      </c>
      <c r="B12" s="26" t="s">
        <v>33</v>
      </c>
      <c r="C12" s="20"/>
      <c r="D12" s="38">
        <f>+D23+D19</f>
        <v>0</v>
      </c>
      <c r="E12" s="38">
        <f t="shared" ref="E12:X12" si="3">+E23+E19</f>
        <v>0</v>
      </c>
      <c r="F12" s="38">
        <f t="shared" si="3"/>
        <v>0</v>
      </c>
      <c r="G12" s="38">
        <f t="shared" si="3"/>
        <v>0</v>
      </c>
      <c r="H12" s="38">
        <f t="shared" si="3"/>
        <v>0</v>
      </c>
      <c r="I12" s="38">
        <f t="shared" si="3"/>
        <v>0</v>
      </c>
      <c r="J12" s="38">
        <f t="shared" si="3"/>
        <v>0</v>
      </c>
      <c r="K12" s="38">
        <f t="shared" si="3"/>
        <v>0</v>
      </c>
      <c r="L12" s="38">
        <f t="shared" si="3"/>
        <v>0</v>
      </c>
      <c r="M12" s="38">
        <f t="shared" si="3"/>
        <v>0</v>
      </c>
      <c r="N12" s="38">
        <f t="shared" si="3"/>
        <v>0</v>
      </c>
      <c r="O12" s="38">
        <f t="shared" si="3"/>
        <v>0</v>
      </c>
      <c r="P12" s="38">
        <f t="shared" si="3"/>
        <v>0</v>
      </c>
      <c r="Q12" s="38">
        <f t="shared" si="3"/>
        <v>0</v>
      </c>
      <c r="R12" s="38">
        <f t="shared" si="3"/>
        <v>0</v>
      </c>
      <c r="S12" s="38">
        <f t="shared" si="3"/>
        <v>0</v>
      </c>
      <c r="T12" s="38">
        <f t="shared" si="3"/>
        <v>0</v>
      </c>
      <c r="U12" s="38">
        <f t="shared" si="3"/>
        <v>0</v>
      </c>
      <c r="V12" s="38">
        <f t="shared" si="3"/>
        <v>0</v>
      </c>
      <c r="W12" s="38">
        <f t="shared" si="3"/>
        <v>0</v>
      </c>
      <c r="X12" s="38">
        <f t="shared" si="3"/>
        <v>0</v>
      </c>
    </row>
    <row r="13" spans="1:24" s="22" customFormat="1" ht="15.75">
      <c r="A13" s="15" t="s">
        <v>42</v>
      </c>
      <c r="B13" s="10" t="s">
        <v>31</v>
      </c>
      <c r="C13" s="20"/>
      <c r="D13" s="13">
        <f>+D14+D15</f>
        <v>12513260530.229176</v>
      </c>
      <c r="E13" s="13">
        <f t="shared" ref="E13:X13" si="4">+E14+E15</f>
        <v>12528336747.735477</v>
      </c>
      <c r="F13" s="13">
        <f t="shared" si="4"/>
        <v>12543412965.241777</v>
      </c>
      <c r="G13" s="13">
        <f t="shared" si="4"/>
        <v>12550951073.994926</v>
      </c>
      <c r="H13" s="13">
        <f t="shared" si="4"/>
        <v>12739403792.823681</v>
      </c>
      <c r="I13" s="13">
        <f t="shared" si="4"/>
        <v>12814784880.355181</v>
      </c>
      <c r="J13" s="13">
        <f t="shared" si="4"/>
        <v>12814784880.355181</v>
      </c>
      <c r="K13" s="13">
        <f t="shared" si="4"/>
        <v>13236918970.531586</v>
      </c>
      <c r="L13" s="13">
        <f t="shared" si="4"/>
        <v>13417833580.607189</v>
      </c>
      <c r="M13" s="13">
        <f t="shared" si="4"/>
        <v>13606286299.435942</v>
      </c>
      <c r="N13" s="13">
        <f t="shared" si="4"/>
        <v>13839967670.783594</v>
      </c>
      <c r="O13" s="13">
        <f t="shared" si="4"/>
        <v>13862581997.043045</v>
      </c>
      <c r="P13" s="13">
        <f t="shared" si="4"/>
        <v>14390249609.763554</v>
      </c>
      <c r="Q13" s="13">
        <f t="shared" si="4"/>
        <v>14616392872.358055</v>
      </c>
      <c r="R13" s="13">
        <f t="shared" si="4"/>
        <v>14767155047.421059</v>
      </c>
      <c r="S13" s="13">
        <f t="shared" si="4"/>
        <v>15144060485.078564</v>
      </c>
      <c r="T13" s="13">
        <f t="shared" si="4"/>
        <v>15528504031.489218</v>
      </c>
      <c r="U13" s="13">
        <f t="shared" si="4"/>
        <v>15422970508.945116</v>
      </c>
      <c r="V13" s="13">
        <f t="shared" si="4"/>
        <v>17164273630.922791</v>
      </c>
      <c r="W13" s="13">
        <f t="shared" si="4"/>
        <v>17684403134.890148</v>
      </c>
      <c r="X13" s="13">
        <f t="shared" si="4"/>
        <v>17925622614.990952</v>
      </c>
    </row>
    <row r="14" spans="1:24" ht="15.75">
      <c r="A14" s="8" t="s">
        <v>43</v>
      </c>
      <c r="B14" s="2" t="s">
        <v>27</v>
      </c>
      <c r="C14" s="10"/>
      <c r="D14" s="11">
        <v>6482773527.7090912</v>
      </c>
      <c r="E14" s="11">
        <v>6497849745.2153912</v>
      </c>
      <c r="F14" s="11">
        <v>6512925962.7216921</v>
      </c>
      <c r="G14" s="11">
        <v>6520464071.4748421</v>
      </c>
      <c r="H14" s="11">
        <v>6708916790.3035946</v>
      </c>
      <c r="I14" s="11">
        <v>6784297877.8350954</v>
      </c>
      <c r="J14" s="11">
        <v>6784297877.8350954</v>
      </c>
      <c r="K14" s="11">
        <v>7010441140.4295988</v>
      </c>
      <c r="L14" s="11">
        <v>7085822227.9610996</v>
      </c>
      <c r="M14" s="11">
        <v>7198893859.2583513</v>
      </c>
      <c r="N14" s="11">
        <v>7221508185.5178013</v>
      </c>
      <c r="O14" s="11">
        <v>7244122511.7772522</v>
      </c>
      <c r="P14" s="11">
        <v>7771790124.4977598</v>
      </c>
      <c r="Q14" s="11">
        <v>7997933387.0922623</v>
      </c>
      <c r="R14" s="11">
        <v>8148695562.1552649</v>
      </c>
      <c r="S14" s="11">
        <v>8525600999.8127699</v>
      </c>
      <c r="T14" s="11">
        <v>8910044546.2234249</v>
      </c>
      <c r="U14" s="11">
        <v>8804511023.6793232</v>
      </c>
      <c r="V14" s="11">
        <v>10545814145.656998</v>
      </c>
      <c r="W14" s="11">
        <v>11065943649.624355</v>
      </c>
      <c r="X14" s="11">
        <v>11307163129.725159</v>
      </c>
    </row>
    <row r="15" spans="1:24" ht="15.75">
      <c r="A15" s="8" t="s">
        <v>47</v>
      </c>
      <c r="B15" s="2" t="s">
        <v>6</v>
      </c>
      <c r="C15" s="10"/>
      <c r="D15" s="11">
        <v>6030487002.5200853</v>
      </c>
      <c r="E15" s="11">
        <v>6030487002.5200853</v>
      </c>
      <c r="F15" s="11">
        <v>6030487002.5200853</v>
      </c>
      <c r="G15" s="11">
        <v>6030487002.5200853</v>
      </c>
      <c r="H15" s="11">
        <v>6030487002.5200853</v>
      </c>
      <c r="I15" s="11">
        <v>6030487002.5200853</v>
      </c>
      <c r="J15" s="11">
        <v>6030487002.5200853</v>
      </c>
      <c r="K15" s="11">
        <v>6226477830.1019878</v>
      </c>
      <c r="L15" s="11">
        <v>6332011352.6460896</v>
      </c>
      <c r="M15" s="11">
        <v>6407392440.1775904</v>
      </c>
      <c r="N15" s="11">
        <v>6618459485.2657928</v>
      </c>
      <c r="O15" s="11">
        <v>6618459485.2657928</v>
      </c>
      <c r="P15" s="11">
        <v>6618459485.2657928</v>
      </c>
      <c r="Q15" s="11">
        <v>6618459485.2657928</v>
      </c>
      <c r="R15" s="11">
        <v>6618459485.2657928</v>
      </c>
      <c r="S15" s="11">
        <v>6618459485.2657928</v>
      </c>
      <c r="T15" s="11">
        <v>6618459485.2657928</v>
      </c>
      <c r="U15" s="11">
        <v>6618459485.2657928</v>
      </c>
      <c r="V15" s="11">
        <v>6618459485.2657928</v>
      </c>
      <c r="W15" s="11">
        <v>6618459485.2657928</v>
      </c>
      <c r="X15" s="11">
        <v>6618459485.2657928</v>
      </c>
    </row>
    <row r="16" spans="1:24" ht="15.75">
      <c r="A16" s="15" t="s">
        <v>44</v>
      </c>
      <c r="B16" s="10" t="s">
        <v>11</v>
      </c>
      <c r="C16" s="10"/>
      <c r="D16" s="13">
        <f>+D17+D18</f>
        <v>111367444526.71027</v>
      </c>
      <c r="E16" s="13">
        <f t="shared" ref="E16:X16" si="5">+E17+E18</f>
        <v>110803574559.94119</v>
      </c>
      <c r="F16" s="13">
        <f t="shared" si="5"/>
        <v>110239704593.17215</v>
      </c>
      <c r="G16" s="13">
        <f t="shared" si="5"/>
        <v>109675834626.40309</v>
      </c>
      <c r="H16" s="13">
        <f t="shared" si="5"/>
        <v>109111964659.63403</v>
      </c>
      <c r="I16" s="13">
        <f t="shared" si="5"/>
        <v>108548094692.86497</v>
      </c>
      <c r="J16" s="13">
        <f t="shared" si="5"/>
        <v>107984224726.09592</v>
      </c>
      <c r="K16" s="13">
        <f t="shared" si="5"/>
        <v>107420354759.32687</v>
      </c>
      <c r="L16" s="13">
        <f t="shared" si="5"/>
        <v>106856484792.5578</v>
      </c>
      <c r="M16" s="13">
        <f t="shared" si="5"/>
        <v>106292614825.78876</v>
      </c>
      <c r="N16" s="13">
        <f t="shared" si="5"/>
        <v>105728744859.01968</v>
      </c>
      <c r="O16" s="13">
        <f t="shared" si="5"/>
        <v>105066727257.62947</v>
      </c>
      <c r="P16" s="13">
        <f t="shared" si="5"/>
        <v>104404709656.23923</v>
      </c>
      <c r="Q16" s="13">
        <f t="shared" si="5"/>
        <v>103742692054.84898</v>
      </c>
      <c r="R16" s="13">
        <f t="shared" si="5"/>
        <v>103080674453.45872</v>
      </c>
      <c r="S16" s="13">
        <f t="shared" si="5"/>
        <v>102418656852.0685</v>
      </c>
      <c r="T16" s="13">
        <f t="shared" si="5"/>
        <v>101888053708.3214</v>
      </c>
      <c r="U16" s="13">
        <f t="shared" si="5"/>
        <v>101357450564.57431</v>
      </c>
      <c r="V16" s="13">
        <f t="shared" si="5"/>
        <v>100826847420.82724</v>
      </c>
      <c r="W16" s="13">
        <f t="shared" si="5"/>
        <v>100296244277.08014</v>
      </c>
      <c r="X16" s="13">
        <f t="shared" si="5"/>
        <v>99765641133.333054</v>
      </c>
    </row>
    <row r="17" spans="1:24">
      <c r="A17" s="8" t="s">
        <v>45</v>
      </c>
      <c r="B17" s="2" t="s">
        <v>7</v>
      </c>
      <c r="C17" s="2"/>
      <c r="D17" s="14">
        <v>29641258752.740688</v>
      </c>
      <c r="E17" s="14">
        <v>29491897428.50843</v>
      </c>
      <c r="F17" s="14">
        <v>29342536104.276176</v>
      </c>
      <c r="G17" s="14">
        <v>29193174780.043919</v>
      </c>
      <c r="H17" s="14">
        <v>29043813455.811661</v>
      </c>
      <c r="I17" s="14">
        <v>28894452131.579403</v>
      </c>
      <c r="J17" s="14">
        <v>28745090807.347153</v>
      </c>
      <c r="K17" s="14">
        <v>28595729483.114895</v>
      </c>
      <c r="L17" s="14">
        <v>28446368158.882637</v>
      </c>
      <c r="M17" s="14">
        <v>28297006834.650383</v>
      </c>
      <c r="N17" s="14">
        <v>28147645510.418125</v>
      </c>
      <c r="O17" s="14">
        <v>27971896589.908188</v>
      </c>
      <c r="P17" s="14">
        <v>27796147669.398247</v>
      </c>
      <c r="Q17" s="14">
        <v>27620398748.888302</v>
      </c>
      <c r="R17" s="14">
        <v>27444649828.378361</v>
      </c>
      <c r="S17" s="14">
        <v>27268900907.868423</v>
      </c>
      <c r="T17" s="14">
        <v>27107484277.178028</v>
      </c>
      <c r="U17" s="14">
        <v>26946067646.487629</v>
      </c>
      <c r="V17" s="14">
        <v>26784651015.797234</v>
      </c>
      <c r="W17" s="14">
        <v>26623234385.106834</v>
      </c>
      <c r="X17" s="14">
        <v>26461817754.416439</v>
      </c>
    </row>
    <row r="18" spans="1:24">
      <c r="A18" s="8" t="s">
        <v>46</v>
      </c>
      <c r="B18" s="2" t="s">
        <v>62</v>
      </c>
      <c r="C18" s="2"/>
      <c r="D18" s="14">
        <v>81726185773.969574</v>
      </c>
      <c r="E18" s="14">
        <v>81311677131.43277</v>
      </c>
      <c r="F18" s="14">
        <v>80897168488.895966</v>
      </c>
      <c r="G18" s="14">
        <v>80482659846.359177</v>
      </c>
      <c r="H18" s="14">
        <v>80068151203.822372</v>
      </c>
      <c r="I18" s="14">
        <v>79653642561.285568</v>
      </c>
      <c r="J18" s="14">
        <v>79239133918.748764</v>
      </c>
      <c r="K18" s="14">
        <v>78824625276.211975</v>
      </c>
      <c r="L18" s="14">
        <v>78410116633.675171</v>
      </c>
      <c r="M18" s="14">
        <v>77995607991.138367</v>
      </c>
      <c r="N18" s="14">
        <v>77581099348.601562</v>
      </c>
      <c r="O18" s="14">
        <v>77094830667.721283</v>
      </c>
      <c r="P18" s="14">
        <v>76608561986.840973</v>
      </c>
      <c r="Q18" s="14">
        <v>76122293305.960678</v>
      </c>
      <c r="R18" s="14">
        <v>75636024625.080368</v>
      </c>
      <c r="S18" s="14">
        <v>75149755944.200073</v>
      </c>
      <c r="T18" s="14">
        <v>74780569431.143372</v>
      </c>
      <c r="U18" s="14">
        <v>74411382918.086685</v>
      </c>
      <c r="V18" s="14">
        <v>74042196405.029999</v>
      </c>
      <c r="W18" s="14">
        <v>73673009891.973297</v>
      </c>
      <c r="X18" s="14">
        <v>73303823378.916611</v>
      </c>
    </row>
    <row r="19" spans="1:24" ht="15.75">
      <c r="A19" s="15" t="s">
        <v>48</v>
      </c>
      <c r="B19" s="10" t="s">
        <v>12</v>
      </c>
      <c r="C19" s="10"/>
      <c r="D19" s="13">
        <f>+D20+D21+D22</f>
        <v>0</v>
      </c>
      <c r="E19" s="13">
        <f t="shared" ref="E19:X19" si="6">+E20+E21+E22</f>
        <v>0</v>
      </c>
      <c r="F19" s="13">
        <f t="shared" si="6"/>
        <v>0</v>
      </c>
      <c r="G19" s="13">
        <f t="shared" si="6"/>
        <v>0</v>
      </c>
      <c r="H19" s="13">
        <f t="shared" si="6"/>
        <v>0</v>
      </c>
      <c r="I19" s="13">
        <f t="shared" si="6"/>
        <v>0</v>
      </c>
      <c r="J19" s="13">
        <f t="shared" si="6"/>
        <v>0</v>
      </c>
      <c r="K19" s="13">
        <f t="shared" si="6"/>
        <v>0</v>
      </c>
      <c r="L19" s="13">
        <f t="shared" si="6"/>
        <v>0</v>
      </c>
      <c r="M19" s="13">
        <f t="shared" si="6"/>
        <v>0</v>
      </c>
      <c r="N19" s="13">
        <f t="shared" si="6"/>
        <v>0</v>
      </c>
      <c r="O19" s="13">
        <f t="shared" si="6"/>
        <v>0</v>
      </c>
      <c r="P19" s="13">
        <f t="shared" si="6"/>
        <v>0</v>
      </c>
      <c r="Q19" s="13">
        <f t="shared" si="6"/>
        <v>0</v>
      </c>
      <c r="R19" s="13">
        <f t="shared" si="6"/>
        <v>0</v>
      </c>
      <c r="S19" s="13">
        <f t="shared" si="6"/>
        <v>0</v>
      </c>
      <c r="T19" s="13">
        <f t="shared" si="6"/>
        <v>0</v>
      </c>
      <c r="U19" s="13">
        <f t="shared" si="6"/>
        <v>0</v>
      </c>
      <c r="V19" s="13">
        <f t="shared" si="6"/>
        <v>0</v>
      </c>
      <c r="W19" s="13">
        <f t="shared" si="6"/>
        <v>0</v>
      </c>
      <c r="X19" s="13">
        <f t="shared" si="6"/>
        <v>0</v>
      </c>
    </row>
    <row r="20" spans="1:24" s="16" customFormat="1">
      <c r="A20" s="8" t="s">
        <v>59</v>
      </c>
      <c r="B20" s="2" t="s">
        <v>13</v>
      </c>
      <c r="C20" s="2"/>
      <c r="D20" s="11">
        <v>0</v>
      </c>
      <c r="E20" s="11">
        <v>0</v>
      </c>
      <c r="F20" s="11">
        <v>0</v>
      </c>
      <c r="G20" s="11">
        <v>0</v>
      </c>
      <c r="H20" s="11">
        <v>0</v>
      </c>
      <c r="I20" s="11">
        <v>0</v>
      </c>
      <c r="J20" s="11">
        <v>0</v>
      </c>
      <c r="K20" s="11">
        <v>0</v>
      </c>
      <c r="L20" s="11">
        <v>0</v>
      </c>
      <c r="M20" s="11">
        <v>0</v>
      </c>
      <c r="N20" s="11">
        <v>0</v>
      </c>
      <c r="O20" s="11">
        <v>0</v>
      </c>
      <c r="P20" s="11">
        <v>0</v>
      </c>
      <c r="Q20" s="11">
        <v>0</v>
      </c>
      <c r="R20" s="11">
        <v>0</v>
      </c>
      <c r="S20" s="11">
        <v>0</v>
      </c>
      <c r="T20" s="11">
        <v>0</v>
      </c>
      <c r="U20" s="11">
        <v>0</v>
      </c>
      <c r="V20" s="11">
        <v>0</v>
      </c>
      <c r="W20" s="11">
        <v>0</v>
      </c>
      <c r="X20" s="11">
        <v>0</v>
      </c>
    </row>
    <row r="21" spans="1:24" s="16" customFormat="1">
      <c r="A21" s="8" t="s">
        <v>60</v>
      </c>
      <c r="B21" s="2" t="s">
        <v>14</v>
      </c>
      <c r="C21" s="2"/>
      <c r="D21" s="11">
        <v>0</v>
      </c>
      <c r="E21" s="11">
        <v>0</v>
      </c>
      <c r="F21" s="11">
        <v>0</v>
      </c>
      <c r="G21" s="11">
        <v>0</v>
      </c>
      <c r="H21" s="11">
        <v>0</v>
      </c>
      <c r="I21" s="11">
        <v>0</v>
      </c>
      <c r="J21" s="11">
        <v>0</v>
      </c>
      <c r="K21" s="11">
        <v>0</v>
      </c>
      <c r="L21" s="11">
        <v>0</v>
      </c>
      <c r="M21" s="11">
        <v>0</v>
      </c>
      <c r="N21" s="11">
        <v>0</v>
      </c>
      <c r="O21" s="11">
        <v>0</v>
      </c>
      <c r="P21" s="11">
        <v>0</v>
      </c>
      <c r="Q21" s="11">
        <v>0</v>
      </c>
      <c r="R21" s="11">
        <v>0</v>
      </c>
      <c r="S21" s="11">
        <v>0</v>
      </c>
      <c r="T21" s="11">
        <v>0</v>
      </c>
      <c r="U21" s="11">
        <v>0</v>
      </c>
      <c r="V21" s="11">
        <v>0</v>
      </c>
      <c r="W21" s="11">
        <v>0</v>
      </c>
      <c r="X21" s="11">
        <v>0</v>
      </c>
    </row>
    <row r="22" spans="1:24" s="16" customFormat="1">
      <c r="A22" s="8" t="s">
        <v>61</v>
      </c>
      <c r="B22" s="2" t="s">
        <v>15</v>
      </c>
      <c r="C22" s="2"/>
      <c r="D22" s="11">
        <v>0</v>
      </c>
      <c r="E22" s="11">
        <v>0</v>
      </c>
      <c r="F22" s="11">
        <v>0</v>
      </c>
      <c r="G22" s="11">
        <v>0</v>
      </c>
      <c r="H22" s="11">
        <v>0</v>
      </c>
      <c r="I22" s="11">
        <v>0</v>
      </c>
      <c r="J22" s="11">
        <v>0</v>
      </c>
      <c r="K22" s="11">
        <v>0</v>
      </c>
      <c r="L22" s="11">
        <v>0</v>
      </c>
      <c r="M22" s="11">
        <v>0</v>
      </c>
      <c r="N22" s="11">
        <v>0</v>
      </c>
      <c r="O22" s="11">
        <v>0</v>
      </c>
      <c r="P22" s="11">
        <v>0</v>
      </c>
      <c r="Q22" s="11">
        <v>0</v>
      </c>
      <c r="R22" s="11">
        <v>0</v>
      </c>
      <c r="S22" s="11">
        <v>0</v>
      </c>
      <c r="T22" s="11">
        <v>0</v>
      </c>
      <c r="U22" s="11">
        <v>0</v>
      </c>
      <c r="V22" s="11">
        <v>0</v>
      </c>
      <c r="W22" s="11">
        <v>0</v>
      </c>
      <c r="X22" s="11">
        <v>0</v>
      </c>
    </row>
    <row r="23" spans="1:24" ht="15.75">
      <c r="A23" s="17" t="s">
        <v>50</v>
      </c>
      <c r="B23" s="10" t="s">
        <v>16</v>
      </c>
      <c r="C23" s="10"/>
      <c r="D23" s="13">
        <f>+D24+D25+D26+D27+D28+D29+D30+D31+D32+D33</f>
        <v>0</v>
      </c>
      <c r="E23" s="13">
        <f t="shared" ref="E23:X23" si="7">+E24+E25+E26+E27+E28+E29+E30+E31+E32+E33</f>
        <v>0</v>
      </c>
      <c r="F23" s="13">
        <f t="shared" si="7"/>
        <v>0</v>
      </c>
      <c r="G23" s="13">
        <f t="shared" si="7"/>
        <v>0</v>
      </c>
      <c r="H23" s="13">
        <f t="shared" si="7"/>
        <v>0</v>
      </c>
      <c r="I23" s="13">
        <f t="shared" si="7"/>
        <v>0</v>
      </c>
      <c r="J23" s="13">
        <f t="shared" si="7"/>
        <v>0</v>
      </c>
      <c r="K23" s="13">
        <f t="shared" si="7"/>
        <v>0</v>
      </c>
      <c r="L23" s="13">
        <f t="shared" si="7"/>
        <v>0</v>
      </c>
      <c r="M23" s="13">
        <f t="shared" si="7"/>
        <v>0</v>
      </c>
      <c r="N23" s="13">
        <f t="shared" si="7"/>
        <v>0</v>
      </c>
      <c r="O23" s="13">
        <f t="shared" si="7"/>
        <v>0</v>
      </c>
      <c r="P23" s="13">
        <f t="shared" si="7"/>
        <v>0</v>
      </c>
      <c r="Q23" s="13">
        <f t="shared" si="7"/>
        <v>0</v>
      </c>
      <c r="R23" s="13">
        <f t="shared" si="7"/>
        <v>0</v>
      </c>
      <c r="S23" s="13">
        <f t="shared" si="7"/>
        <v>0</v>
      </c>
      <c r="T23" s="13">
        <f t="shared" si="7"/>
        <v>0</v>
      </c>
      <c r="U23" s="13">
        <f t="shared" si="7"/>
        <v>0</v>
      </c>
      <c r="V23" s="13">
        <f t="shared" si="7"/>
        <v>0</v>
      </c>
      <c r="W23" s="13">
        <f t="shared" si="7"/>
        <v>0</v>
      </c>
      <c r="X23" s="13">
        <f t="shared" si="7"/>
        <v>0</v>
      </c>
    </row>
    <row r="24" spans="1:24" s="16" customFormat="1" ht="15.75">
      <c r="A24" s="8" t="s">
        <v>49</v>
      </c>
      <c r="B24" s="18" t="s">
        <v>17</v>
      </c>
      <c r="C24" s="18"/>
      <c r="D24" s="11">
        <v>0</v>
      </c>
      <c r="E24" s="11">
        <v>0</v>
      </c>
      <c r="F24" s="11">
        <v>0</v>
      </c>
      <c r="G24" s="11">
        <v>0</v>
      </c>
      <c r="H24" s="11">
        <v>0</v>
      </c>
      <c r="I24" s="11">
        <v>0</v>
      </c>
      <c r="J24" s="11">
        <v>0</v>
      </c>
      <c r="K24" s="11">
        <v>0</v>
      </c>
      <c r="L24" s="11">
        <v>0</v>
      </c>
      <c r="M24" s="11">
        <v>0</v>
      </c>
      <c r="N24" s="11">
        <v>0</v>
      </c>
      <c r="O24" s="11">
        <v>0</v>
      </c>
      <c r="P24" s="11">
        <v>0</v>
      </c>
      <c r="Q24" s="11">
        <v>0</v>
      </c>
      <c r="R24" s="11">
        <v>0</v>
      </c>
      <c r="S24" s="11">
        <v>0</v>
      </c>
      <c r="T24" s="11">
        <v>0</v>
      </c>
      <c r="U24" s="11">
        <v>0</v>
      </c>
      <c r="V24" s="11">
        <v>0</v>
      </c>
      <c r="W24" s="11">
        <v>0</v>
      </c>
      <c r="X24" s="11">
        <v>0</v>
      </c>
    </row>
    <row r="25" spans="1:24" s="16" customFormat="1" ht="15.75">
      <c r="A25" s="8" t="s">
        <v>51</v>
      </c>
      <c r="B25" s="18" t="s">
        <v>18</v>
      </c>
      <c r="C25" s="18"/>
      <c r="D25" s="11">
        <v>0</v>
      </c>
      <c r="E25" s="11">
        <v>0</v>
      </c>
      <c r="F25" s="11">
        <v>0</v>
      </c>
      <c r="G25" s="11">
        <v>0</v>
      </c>
      <c r="H25" s="11">
        <v>0</v>
      </c>
      <c r="I25" s="11">
        <v>0</v>
      </c>
      <c r="J25" s="11">
        <v>0</v>
      </c>
      <c r="K25" s="11">
        <v>0</v>
      </c>
      <c r="L25" s="11">
        <v>0</v>
      </c>
      <c r="M25" s="11">
        <v>0</v>
      </c>
      <c r="N25" s="11">
        <v>0</v>
      </c>
      <c r="O25" s="11">
        <v>0</v>
      </c>
      <c r="P25" s="11">
        <v>0</v>
      </c>
      <c r="Q25" s="11">
        <v>0</v>
      </c>
      <c r="R25" s="11">
        <v>0</v>
      </c>
      <c r="S25" s="11">
        <v>0</v>
      </c>
      <c r="T25" s="11">
        <v>0</v>
      </c>
      <c r="U25" s="11">
        <v>0</v>
      </c>
      <c r="V25" s="11">
        <v>0</v>
      </c>
      <c r="W25" s="11">
        <v>0</v>
      </c>
      <c r="X25" s="11">
        <v>0</v>
      </c>
    </row>
    <row r="26" spans="1:24" s="16" customFormat="1" ht="15.75">
      <c r="A26" s="8" t="s">
        <v>52</v>
      </c>
      <c r="B26" s="18" t="s">
        <v>19</v>
      </c>
      <c r="C26" s="18"/>
      <c r="D26" s="11">
        <v>0</v>
      </c>
      <c r="E26" s="11">
        <v>0</v>
      </c>
      <c r="F26" s="11">
        <v>0</v>
      </c>
      <c r="G26" s="11">
        <v>0</v>
      </c>
      <c r="H26" s="11">
        <v>0</v>
      </c>
      <c r="I26" s="11">
        <v>0</v>
      </c>
      <c r="J26" s="11">
        <v>0</v>
      </c>
      <c r="K26" s="11">
        <v>0</v>
      </c>
      <c r="L26" s="11">
        <v>0</v>
      </c>
      <c r="M26" s="11">
        <v>0</v>
      </c>
      <c r="N26" s="11">
        <v>0</v>
      </c>
      <c r="O26" s="11">
        <v>0</v>
      </c>
      <c r="P26" s="11">
        <v>0</v>
      </c>
      <c r="Q26" s="11">
        <v>0</v>
      </c>
      <c r="R26" s="11">
        <v>0</v>
      </c>
      <c r="S26" s="11">
        <v>0</v>
      </c>
      <c r="T26" s="11">
        <v>0</v>
      </c>
      <c r="U26" s="11">
        <v>0</v>
      </c>
      <c r="V26" s="11">
        <v>0</v>
      </c>
      <c r="W26" s="11">
        <v>0</v>
      </c>
      <c r="X26" s="11">
        <v>0</v>
      </c>
    </row>
    <row r="27" spans="1:24" s="16" customFormat="1" ht="15.75">
      <c r="A27" s="8" t="s">
        <v>52</v>
      </c>
      <c r="B27" s="18" t="s">
        <v>20</v>
      </c>
      <c r="C27" s="18"/>
      <c r="D27" s="11">
        <v>0</v>
      </c>
      <c r="E27" s="11">
        <v>0</v>
      </c>
      <c r="F27" s="11">
        <v>0</v>
      </c>
      <c r="G27" s="11">
        <v>0</v>
      </c>
      <c r="H27" s="11">
        <v>0</v>
      </c>
      <c r="I27" s="11">
        <v>0</v>
      </c>
      <c r="J27" s="11">
        <v>0</v>
      </c>
      <c r="K27" s="11">
        <v>0</v>
      </c>
      <c r="L27" s="11">
        <v>0</v>
      </c>
      <c r="M27" s="11">
        <v>0</v>
      </c>
      <c r="N27" s="11">
        <v>0</v>
      </c>
      <c r="O27" s="11">
        <v>0</v>
      </c>
      <c r="P27" s="11">
        <v>0</v>
      </c>
      <c r="Q27" s="11">
        <v>0</v>
      </c>
      <c r="R27" s="11">
        <v>0</v>
      </c>
      <c r="S27" s="11">
        <v>0</v>
      </c>
      <c r="T27" s="11">
        <v>0</v>
      </c>
      <c r="U27" s="11">
        <v>0</v>
      </c>
      <c r="V27" s="11">
        <v>0</v>
      </c>
      <c r="W27" s="11">
        <v>0</v>
      </c>
      <c r="X27" s="11">
        <v>0</v>
      </c>
    </row>
    <row r="28" spans="1:24" s="16" customFormat="1" ht="15.75">
      <c r="A28" s="8" t="s">
        <v>53</v>
      </c>
      <c r="B28" s="18" t="s">
        <v>21</v>
      </c>
      <c r="C28" s="18"/>
      <c r="D28" s="11">
        <v>0</v>
      </c>
      <c r="E28" s="11">
        <v>0</v>
      </c>
      <c r="F28" s="11">
        <v>0</v>
      </c>
      <c r="G28" s="11">
        <v>0</v>
      </c>
      <c r="H28" s="11">
        <v>0</v>
      </c>
      <c r="I28" s="11">
        <v>0</v>
      </c>
      <c r="J28" s="11">
        <v>0</v>
      </c>
      <c r="K28" s="11">
        <v>0</v>
      </c>
      <c r="L28" s="11">
        <v>0</v>
      </c>
      <c r="M28" s="11">
        <v>0</v>
      </c>
      <c r="N28" s="11">
        <v>0</v>
      </c>
      <c r="O28" s="11">
        <v>0</v>
      </c>
      <c r="P28" s="11">
        <v>0</v>
      </c>
      <c r="Q28" s="11">
        <v>0</v>
      </c>
      <c r="R28" s="11">
        <v>0</v>
      </c>
      <c r="S28" s="11">
        <v>0</v>
      </c>
      <c r="T28" s="11">
        <v>0</v>
      </c>
      <c r="U28" s="11">
        <v>0</v>
      </c>
      <c r="V28" s="11">
        <v>0</v>
      </c>
      <c r="W28" s="11">
        <v>0</v>
      </c>
      <c r="X28" s="11">
        <v>0</v>
      </c>
    </row>
    <row r="29" spans="1:24" s="16" customFormat="1" ht="15.75">
      <c r="A29" s="8" t="s">
        <v>54</v>
      </c>
      <c r="B29" s="18" t="s">
        <v>22</v>
      </c>
      <c r="C29" s="18"/>
      <c r="D29" s="11">
        <v>0</v>
      </c>
      <c r="E29" s="11">
        <v>0</v>
      </c>
      <c r="F29" s="11">
        <v>0</v>
      </c>
      <c r="G29" s="11">
        <v>0</v>
      </c>
      <c r="H29" s="11">
        <v>0</v>
      </c>
      <c r="I29" s="11">
        <v>0</v>
      </c>
      <c r="J29" s="11">
        <v>0</v>
      </c>
      <c r="K29" s="11">
        <v>0</v>
      </c>
      <c r="L29" s="11">
        <v>0</v>
      </c>
      <c r="M29" s="11">
        <v>0</v>
      </c>
      <c r="N29" s="11">
        <v>0</v>
      </c>
      <c r="O29" s="11">
        <v>0</v>
      </c>
      <c r="P29" s="11">
        <v>0</v>
      </c>
      <c r="Q29" s="11">
        <v>0</v>
      </c>
      <c r="R29" s="11">
        <v>0</v>
      </c>
      <c r="S29" s="11">
        <v>0</v>
      </c>
      <c r="T29" s="11">
        <v>0</v>
      </c>
      <c r="U29" s="11">
        <v>0</v>
      </c>
      <c r="V29" s="11">
        <v>0</v>
      </c>
      <c r="W29" s="11">
        <v>0</v>
      </c>
      <c r="X29" s="11">
        <v>0</v>
      </c>
    </row>
    <row r="30" spans="1:24" s="16" customFormat="1" ht="15.75">
      <c r="A30" s="8" t="s">
        <v>55</v>
      </c>
      <c r="B30" s="18" t="s">
        <v>23</v>
      </c>
      <c r="C30" s="18"/>
      <c r="D30" s="11">
        <v>0</v>
      </c>
      <c r="E30" s="11">
        <v>0</v>
      </c>
      <c r="F30" s="11">
        <v>0</v>
      </c>
      <c r="G30" s="11">
        <v>0</v>
      </c>
      <c r="H30" s="11">
        <v>0</v>
      </c>
      <c r="I30" s="11">
        <v>0</v>
      </c>
      <c r="J30" s="11">
        <v>0</v>
      </c>
      <c r="K30" s="11">
        <v>0</v>
      </c>
      <c r="L30" s="11">
        <v>0</v>
      </c>
      <c r="M30" s="11">
        <v>0</v>
      </c>
      <c r="N30" s="11">
        <v>0</v>
      </c>
      <c r="O30" s="11">
        <v>0</v>
      </c>
      <c r="P30" s="11">
        <v>0</v>
      </c>
      <c r="Q30" s="11">
        <v>0</v>
      </c>
      <c r="R30" s="11">
        <v>0</v>
      </c>
      <c r="S30" s="11">
        <v>0</v>
      </c>
      <c r="T30" s="11">
        <v>0</v>
      </c>
      <c r="U30" s="11">
        <v>0</v>
      </c>
      <c r="V30" s="11">
        <v>0</v>
      </c>
      <c r="W30" s="11">
        <v>0</v>
      </c>
      <c r="X30" s="11">
        <v>0</v>
      </c>
    </row>
    <row r="31" spans="1:24" s="16" customFormat="1" ht="15.75">
      <c r="A31" s="8" t="s">
        <v>56</v>
      </c>
      <c r="B31" s="18" t="s">
        <v>24</v>
      </c>
      <c r="C31" s="18"/>
      <c r="D31" s="11">
        <v>0</v>
      </c>
      <c r="E31" s="11">
        <v>0</v>
      </c>
      <c r="F31" s="11">
        <v>0</v>
      </c>
      <c r="G31" s="11">
        <v>0</v>
      </c>
      <c r="H31" s="11">
        <v>0</v>
      </c>
      <c r="I31" s="11">
        <v>0</v>
      </c>
      <c r="J31" s="11">
        <v>0</v>
      </c>
      <c r="K31" s="11">
        <v>0</v>
      </c>
      <c r="L31" s="11">
        <v>0</v>
      </c>
      <c r="M31" s="11">
        <v>0</v>
      </c>
      <c r="N31" s="11">
        <v>0</v>
      </c>
      <c r="O31" s="11">
        <v>0</v>
      </c>
      <c r="P31" s="11">
        <v>0</v>
      </c>
      <c r="Q31" s="11">
        <v>0</v>
      </c>
      <c r="R31" s="11">
        <v>0</v>
      </c>
      <c r="S31" s="11">
        <v>0</v>
      </c>
      <c r="T31" s="11">
        <v>0</v>
      </c>
      <c r="U31" s="11">
        <v>0</v>
      </c>
      <c r="V31" s="11">
        <v>0</v>
      </c>
      <c r="W31" s="11">
        <v>0</v>
      </c>
      <c r="X31" s="11">
        <v>0</v>
      </c>
    </row>
    <row r="32" spans="1:24" s="16" customFormat="1" ht="15.75">
      <c r="A32" s="8" t="s">
        <v>57</v>
      </c>
      <c r="B32" s="18" t="s">
        <v>25</v>
      </c>
      <c r="C32" s="18"/>
      <c r="D32" s="11">
        <v>0</v>
      </c>
      <c r="E32" s="11">
        <v>0</v>
      </c>
      <c r="F32" s="11">
        <v>0</v>
      </c>
      <c r="G32" s="11">
        <v>0</v>
      </c>
      <c r="H32" s="11">
        <v>0</v>
      </c>
      <c r="I32" s="11">
        <v>0</v>
      </c>
      <c r="J32" s="11">
        <v>0</v>
      </c>
      <c r="K32" s="11">
        <v>0</v>
      </c>
      <c r="L32" s="11">
        <v>0</v>
      </c>
      <c r="M32" s="11">
        <v>0</v>
      </c>
      <c r="N32" s="11">
        <v>0</v>
      </c>
      <c r="O32" s="11">
        <v>0</v>
      </c>
      <c r="P32" s="11">
        <v>0</v>
      </c>
      <c r="Q32" s="11">
        <v>0</v>
      </c>
      <c r="R32" s="11">
        <v>0</v>
      </c>
      <c r="S32" s="11">
        <v>0</v>
      </c>
      <c r="T32" s="11">
        <v>0</v>
      </c>
      <c r="U32" s="11">
        <v>0</v>
      </c>
      <c r="V32" s="11">
        <v>0</v>
      </c>
      <c r="W32" s="11">
        <v>0</v>
      </c>
      <c r="X32" s="11">
        <v>0</v>
      </c>
    </row>
    <row r="33" spans="1:24" s="16" customFormat="1" ht="15.75">
      <c r="A33" s="8" t="s">
        <v>58</v>
      </c>
      <c r="B33" s="18" t="s">
        <v>26</v>
      </c>
      <c r="C33" s="18"/>
      <c r="D33" s="11">
        <v>0</v>
      </c>
      <c r="E33" s="11">
        <v>0</v>
      </c>
      <c r="F33" s="11">
        <v>0</v>
      </c>
      <c r="G33" s="11">
        <v>0</v>
      </c>
      <c r="H33" s="11">
        <v>0</v>
      </c>
      <c r="I33" s="11">
        <v>0</v>
      </c>
      <c r="J33" s="11">
        <v>0</v>
      </c>
      <c r="K33" s="11">
        <v>0</v>
      </c>
      <c r="L33" s="11">
        <v>0</v>
      </c>
      <c r="M33" s="11">
        <v>0</v>
      </c>
      <c r="N33" s="11">
        <v>0</v>
      </c>
      <c r="O33" s="11">
        <v>0</v>
      </c>
      <c r="P33" s="11">
        <v>0</v>
      </c>
      <c r="Q33" s="11">
        <v>0</v>
      </c>
      <c r="R33" s="11">
        <v>0</v>
      </c>
      <c r="S33" s="11">
        <v>0</v>
      </c>
      <c r="T33" s="11">
        <v>0</v>
      </c>
      <c r="U33" s="11">
        <v>0</v>
      </c>
      <c r="V33" s="11">
        <v>0</v>
      </c>
      <c r="W33" s="11">
        <v>0</v>
      </c>
      <c r="X33" s="11">
        <v>0</v>
      </c>
    </row>
    <row r="34" spans="1:24" s="16" customFormat="1" ht="15.75">
      <c r="A34" s="17"/>
      <c r="B34" s="10"/>
      <c r="C34" s="18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1"/>
      <c r="P34" s="11"/>
      <c r="Q34" s="11"/>
      <c r="R34" s="11"/>
      <c r="S34" s="11"/>
      <c r="T34" s="11"/>
      <c r="U34" s="11"/>
      <c r="V34" s="11"/>
      <c r="W34" s="11"/>
      <c r="X34" s="11"/>
    </row>
    <row r="35" spans="1:24" ht="15.75">
      <c r="A35" s="25">
        <v>4</v>
      </c>
      <c r="B35" s="9" t="s">
        <v>8</v>
      </c>
      <c r="C35" s="10"/>
      <c r="D35" s="11">
        <v>1095847059.608027</v>
      </c>
      <c r="E35" s="11">
        <v>1139630431.659951</v>
      </c>
      <c r="F35" s="11">
        <v>1219468772.9573469</v>
      </c>
      <c r="G35" s="11">
        <v>1291093282.8288651</v>
      </c>
      <c r="H35" s="11">
        <v>1391037562.423285</v>
      </c>
      <c r="I35" s="11">
        <v>1494722539.9346709</v>
      </c>
      <c r="J35" s="11">
        <v>1597686350.093987</v>
      </c>
      <c r="K35" s="11">
        <v>1708138531.664299</v>
      </c>
      <c r="L35" s="11">
        <v>1776373805.386416</v>
      </c>
      <c r="M35" s="11">
        <v>1905664695.420068</v>
      </c>
      <c r="N35" s="11">
        <v>2016383916.389349</v>
      </c>
      <c r="O35" s="11">
        <v>2132175541.0066371</v>
      </c>
      <c r="P35" s="11">
        <v>2258339810.917253</v>
      </c>
      <c r="Q35" s="11">
        <v>2388666708.3302908</v>
      </c>
      <c r="R35" s="11">
        <v>2553827446.5257349</v>
      </c>
      <c r="S35" s="11">
        <v>2739496560.1566381</v>
      </c>
      <c r="T35" s="11">
        <v>2967129493.3908992</v>
      </c>
      <c r="U35" s="11">
        <v>3508189366.7980762</v>
      </c>
      <c r="V35" s="11">
        <v>3781291425.5920501</v>
      </c>
      <c r="W35" s="11">
        <v>4064892112.7525272</v>
      </c>
      <c r="X35" s="11">
        <v>4379799794.3520374</v>
      </c>
    </row>
    <row r="36" spans="1:24" ht="15.75">
      <c r="A36" s="25">
        <v>5</v>
      </c>
      <c r="B36" s="9" t="s">
        <v>9</v>
      </c>
      <c r="C36" s="10"/>
      <c r="D36" s="11">
        <v>4192413.9999999995</v>
      </c>
      <c r="E36" s="11">
        <v>4312348.0000000009</v>
      </c>
      <c r="F36" s="11">
        <v>4434570</v>
      </c>
      <c r="G36" s="11">
        <v>4557216.0000000019</v>
      </c>
      <c r="H36" s="11">
        <v>4677981</v>
      </c>
      <c r="I36" s="11">
        <v>4795111.9999999991</v>
      </c>
      <c r="J36" s="11">
        <v>4907960</v>
      </c>
      <c r="K36" s="11">
        <v>5016576</v>
      </c>
      <c r="L36" s="11">
        <v>5120844.9999999981</v>
      </c>
      <c r="M36" s="11">
        <v>5220919.9999999981</v>
      </c>
      <c r="N36" s="11">
        <v>5317059.9999999981</v>
      </c>
      <c r="O36" s="11">
        <v>5408911.9999999981</v>
      </c>
      <c r="P36" s="11">
        <v>5496699.9999999991</v>
      </c>
      <c r="Q36" s="11">
        <v>5582028</v>
      </c>
      <c r="R36" s="11">
        <v>5667055.0000000028</v>
      </c>
      <c r="S36" s="11">
        <v>5753341</v>
      </c>
      <c r="T36" s="11">
        <v>5841572.0000000009</v>
      </c>
      <c r="U36" s="11">
        <v>5931385</v>
      </c>
      <c r="V36" s="11">
        <v>6022000.9999999991</v>
      </c>
      <c r="W36" s="11">
        <v>6112143</v>
      </c>
      <c r="X36" s="11">
        <v>6200893.9999999991</v>
      </c>
    </row>
    <row r="37" spans="1:24" ht="15.75">
      <c r="C37" s="10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11"/>
      <c r="T37" s="11"/>
      <c r="U37" s="11"/>
      <c r="V37" s="11"/>
      <c r="W37" s="11"/>
      <c r="X37" s="11"/>
    </row>
    <row r="38" spans="1:24">
      <c r="B38" s="1" t="s">
        <v>35</v>
      </c>
      <c r="C38" s="1"/>
      <c r="D38" s="33">
        <v>1990</v>
      </c>
      <c r="E38" s="33">
        <v>1991</v>
      </c>
      <c r="F38" s="33">
        <v>1992</v>
      </c>
      <c r="G38" s="33">
        <v>1993</v>
      </c>
      <c r="H38" s="33">
        <v>1994</v>
      </c>
      <c r="I38" s="33">
        <v>1995</v>
      </c>
      <c r="J38" s="33">
        <v>1996</v>
      </c>
      <c r="K38" s="33">
        <v>1997</v>
      </c>
      <c r="L38" s="33">
        <v>1998</v>
      </c>
      <c r="M38" s="33">
        <v>1999</v>
      </c>
      <c r="N38" s="33">
        <v>2000</v>
      </c>
      <c r="O38" s="33">
        <v>2001</v>
      </c>
      <c r="P38" s="33">
        <v>2002</v>
      </c>
      <c r="Q38" s="33">
        <v>2003</v>
      </c>
      <c r="R38" s="33">
        <v>2004</v>
      </c>
      <c r="S38" s="33">
        <v>2005</v>
      </c>
      <c r="T38" s="33">
        <v>2006</v>
      </c>
      <c r="U38" s="33">
        <v>2007</v>
      </c>
      <c r="V38" s="33">
        <v>2008</v>
      </c>
      <c r="W38" s="33">
        <v>2009</v>
      </c>
      <c r="X38" s="33">
        <v>2010</v>
      </c>
    </row>
    <row r="39" spans="1:24" ht="16.5">
      <c r="B39" s="23" t="s">
        <v>28</v>
      </c>
      <c r="C39" s="7"/>
      <c r="D39" s="11">
        <f t="shared" ref="D39:X39" si="8">+D7/D36</f>
        <v>32214.738003866158</v>
      </c>
      <c r="E39" s="11">
        <f t="shared" si="8"/>
        <v>31291.779225048547</v>
      </c>
      <c r="F39" s="11">
        <f t="shared" si="8"/>
        <v>30406.992224128204</v>
      </c>
      <c r="G39" s="11">
        <f t="shared" si="8"/>
        <v>29570.536747953542</v>
      </c>
      <c r="H39" s="11">
        <f t="shared" si="8"/>
        <v>28834.586284138626</v>
      </c>
      <c r="I39" s="11">
        <f t="shared" si="8"/>
        <v>28137.513227086984</v>
      </c>
      <c r="J39" s="11">
        <f t="shared" si="8"/>
        <v>27482.565204809078</v>
      </c>
      <c r="K39" s="11">
        <f t="shared" si="8"/>
        <v>26970.654955760459</v>
      </c>
      <c r="L39" s="11">
        <f t="shared" si="8"/>
        <v>26502.511258015242</v>
      </c>
      <c r="M39" s="11">
        <f t="shared" si="8"/>
        <v>26080.753040958483</v>
      </c>
      <c r="N39" s="11">
        <f t="shared" si="8"/>
        <v>25697.179649092293</v>
      </c>
      <c r="O39" s="11">
        <f t="shared" si="8"/>
        <v>25322.721940962299</v>
      </c>
      <c r="P39" s="11">
        <f t="shared" si="8"/>
        <v>25070.37556658667</v>
      </c>
      <c r="Q39" s="11">
        <f t="shared" si="8"/>
        <v>24789.49740355715</v>
      </c>
      <c r="R39" s="11">
        <f t="shared" si="8"/>
        <v>24423.974771696372</v>
      </c>
      <c r="S39" s="11">
        <f t="shared" si="8"/>
        <v>24218.4007012252</v>
      </c>
      <c r="T39" s="11">
        <f t="shared" si="8"/>
        <v>24043.742039569093</v>
      </c>
      <c r="U39" s="11">
        <f t="shared" si="8"/>
        <v>23868.827460475899</v>
      </c>
      <c r="V39" s="11">
        <f t="shared" si="8"/>
        <v>23988.396349331138</v>
      </c>
      <c r="W39" s="11">
        <f t="shared" si="8"/>
        <v>23870.507631459932</v>
      </c>
      <c r="X39" s="11">
        <f t="shared" si="8"/>
        <v>23781.136375738635</v>
      </c>
    </row>
    <row r="40" spans="1:24" ht="15.75">
      <c r="B40" s="20" t="s">
        <v>5</v>
      </c>
      <c r="C40" s="7"/>
      <c r="D40" s="11">
        <f t="shared" ref="D40:X40" si="9">+D8/D36</f>
        <v>297.85725268639078</v>
      </c>
      <c r="E40" s="11">
        <f t="shared" si="9"/>
        <v>311.20913966518543</v>
      </c>
      <c r="F40" s="11">
        <f t="shared" si="9"/>
        <v>323.0692576429409</v>
      </c>
      <c r="G40" s="11">
        <f t="shared" si="9"/>
        <v>335.91952020920945</v>
      </c>
      <c r="H40" s="11">
        <f t="shared" si="9"/>
        <v>351.63327747152113</v>
      </c>
      <c r="I40" s="11">
        <f t="shared" si="9"/>
        <v>368.09853517579751</v>
      </c>
      <c r="J40" s="11">
        <f t="shared" si="9"/>
        <v>387.4441142942523</v>
      </c>
      <c r="K40" s="11">
        <f t="shared" si="9"/>
        <v>407.62441500746888</v>
      </c>
      <c r="L40" s="11">
        <f t="shared" si="9"/>
        <v>470.192825741739</v>
      </c>
      <c r="M40" s="11">
        <f t="shared" si="9"/>
        <v>534.23739356398426</v>
      </c>
      <c r="N40" s="11">
        <f t="shared" si="9"/>
        <v>590.51346090449215</v>
      </c>
      <c r="O40" s="11">
        <f t="shared" si="9"/>
        <v>674.72615773117889</v>
      </c>
      <c r="P40" s="11">
        <f t="shared" si="9"/>
        <v>757.36287051620707</v>
      </c>
      <c r="Q40" s="11">
        <f t="shared" si="9"/>
        <v>844.45397504372852</v>
      </c>
      <c r="R40" s="11">
        <f t="shared" si="9"/>
        <v>948.78593603119987</v>
      </c>
      <c r="S40" s="11">
        <f t="shared" si="9"/>
        <v>1061.3405086656492</v>
      </c>
      <c r="T40" s="11">
        <f t="shared" si="9"/>
        <v>1176.8738899580508</v>
      </c>
      <c r="U40" s="11">
        <f t="shared" si="9"/>
        <v>1370.6671878866669</v>
      </c>
      <c r="V40" s="11">
        <f t="shared" si="9"/>
        <v>1543.2924059221764</v>
      </c>
      <c r="W40" s="11">
        <f t="shared" si="9"/>
        <v>1675.0061978970834</v>
      </c>
      <c r="X40" s="11">
        <f t="shared" si="9"/>
        <v>1868.7550842057317</v>
      </c>
    </row>
    <row r="41" spans="1:24" ht="15.75">
      <c r="B41" s="20" t="s">
        <v>38</v>
      </c>
      <c r="C41" s="7"/>
      <c r="D41" s="37">
        <f>+D9/D36</f>
        <v>2368.1040662103342</v>
      </c>
      <c r="E41" s="37">
        <f t="shared" ref="E41:X41" si="10">+E9/E36</f>
        <v>2380.8579778084054</v>
      </c>
      <c r="F41" s="37">
        <f t="shared" si="10"/>
        <v>2396.2063314081452</v>
      </c>
      <c r="G41" s="37">
        <f t="shared" si="10"/>
        <v>2414.122939038692</v>
      </c>
      <c r="H41" s="37">
        <f t="shared" si="10"/>
        <v>2435.0985043812448</v>
      </c>
      <c r="I41" s="37">
        <f t="shared" si="10"/>
        <v>2459.7077292333224</v>
      </c>
      <c r="J41" s="37">
        <f t="shared" si="10"/>
        <v>2482.2453526418399</v>
      </c>
      <c r="K41" s="37">
        <f t="shared" si="10"/>
        <v>2511.3120519154936</v>
      </c>
      <c r="L41" s="37">
        <f t="shared" si="10"/>
        <v>2545.1169307312703</v>
      </c>
      <c r="M41" s="37">
        <f t="shared" si="10"/>
        <v>2581.4249880423645</v>
      </c>
      <c r="N41" s="37">
        <f t="shared" si="10"/>
        <v>2618.9168436621935</v>
      </c>
      <c r="O41" s="37">
        <f t="shared" si="10"/>
        <v>2660.3374048599135</v>
      </c>
      <c r="P41" s="37">
        <f t="shared" si="10"/>
        <v>2700.9619627208576</v>
      </c>
      <c r="Q41" s="37">
        <f t="shared" si="10"/>
        <v>2741.4441403681417</v>
      </c>
      <c r="R41" s="37">
        <f t="shared" si="10"/>
        <v>2679.9381276907989</v>
      </c>
      <c r="S41" s="37">
        <f t="shared" si="10"/>
        <v>2723.2431570062822</v>
      </c>
      <c r="T41" s="37">
        <f t="shared" si="10"/>
        <v>2766.7037178774985</v>
      </c>
      <c r="U41" s="37">
        <f t="shared" si="10"/>
        <v>2809.6016857634891</v>
      </c>
      <c r="V41" s="37">
        <f t="shared" si="10"/>
        <v>2851.7626185320601</v>
      </c>
      <c r="W41" s="37">
        <f t="shared" si="10"/>
        <v>2892.83665429144</v>
      </c>
      <c r="X41" s="37">
        <f t="shared" si="10"/>
        <v>2932.6561505574182</v>
      </c>
    </row>
    <row r="42" spans="1:24" ht="15.75">
      <c r="B42" s="20" t="s">
        <v>10</v>
      </c>
      <c r="C42" s="9"/>
      <c r="D42" s="11">
        <f t="shared" ref="D42:X42" si="11">+D10/D36</f>
        <v>29548.776684969434</v>
      </c>
      <c r="E42" s="11">
        <f t="shared" si="11"/>
        <v>28599.712107574953</v>
      </c>
      <c r="F42" s="11">
        <f t="shared" si="11"/>
        <v>27687.716635077115</v>
      </c>
      <c r="G42" s="11">
        <f t="shared" si="11"/>
        <v>26820.494288705639</v>
      </c>
      <c r="H42" s="11">
        <f t="shared" si="11"/>
        <v>26047.854502285863</v>
      </c>
      <c r="I42" s="11">
        <f t="shared" si="11"/>
        <v>25309.706962677865</v>
      </c>
      <c r="J42" s="11">
        <f t="shared" si="11"/>
        <v>24612.875737872986</v>
      </c>
      <c r="K42" s="11">
        <f t="shared" si="11"/>
        <v>24051.718488837498</v>
      </c>
      <c r="L42" s="11">
        <f t="shared" si="11"/>
        <v>23487.201501542233</v>
      </c>
      <c r="M42" s="11">
        <f t="shared" si="11"/>
        <v>22965.090659352136</v>
      </c>
      <c r="N42" s="11">
        <f t="shared" si="11"/>
        <v>22487.749344525608</v>
      </c>
      <c r="O42" s="11">
        <f t="shared" si="11"/>
        <v>21987.658378371205</v>
      </c>
      <c r="P42" s="11">
        <f t="shared" si="11"/>
        <v>21612.05073334961</v>
      </c>
      <c r="Q42" s="11">
        <f t="shared" si="11"/>
        <v>21203.59928814528</v>
      </c>
      <c r="R42" s="11">
        <f t="shared" si="11"/>
        <v>20795.250707974377</v>
      </c>
      <c r="S42" s="11">
        <f t="shared" si="11"/>
        <v>20433.817035553267</v>
      </c>
      <c r="T42" s="11">
        <f t="shared" si="11"/>
        <v>20100.164431733545</v>
      </c>
      <c r="U42" s="11">
        <f t="shared" si="11"/>
        <v>19688.558586825744</v>
      </c>
      <c r="V42" s="11">
        <f t="shared" si="11"/>
        <v>19593.341324876907</v>
      </c>
      <c r="W42" s="11">
        <f t="shared" si="11"/>
        <v>19302.66477927141</v>
      </c>
      <c r="X42" s="11">
        <f t="shared" si="11"/>
        <v>18979.725140975483</v>
      </c>
    </row>
    <row r="43" spans="1:24" ht="15.75">
      <c r="B43" s="26" t="s">
        <v>32</v>
      </c>
      <c r="C43" s="9"/>
      <c r="D43" s="11">
        <f t="shared" ref="D43:X43" si="12">+D11/D36</f>
        <v>29548.776684969434</v>
      </c>
      <c r="E43" s="11">
        <f t="shared" si="12"/>
        <v>28599.712107574953</v>
      </c>
      <c r="F43" s="11">
        <f t="shared" si="12"/>
        <v>27687.716635077115</v>
      </c>
      <c r="G43" s="11">
        <f t="shared" si="12"/>
        <v>26820.494288705639</v>
      </c>
      <c r="H43" s="11">
        <f t="shared" si="12"/>
        <v>26047.854502285863</v>
      </c>
      <c r="I43" s="11">
        <f t="shared" si="12"/>
        <v>25309.706962677865</v>
      </c>
      <c r="J43" s="11">
        <f t="shared" si="12"/>
        <v>24612.875737872986</v>
      </c>
      <c r="K43" s="11">
        <f t="shared" si="12"/>
        <v>24051.718488837498</v>
      </c>
      <c r="L43" s="11">
        <f t="shared" si="12"/>
        <v>23487.201501542233</v>
      </c>
      <c r="M43" s="11">
        <f t="shared" si="12"/>
        <v>22965.090659352136</v>
      </c>
      <c r="N43" s="11">
        <f t="shared" si="12"/>
        <v>22487.749344525608</v>
      </c>
      <c r="O43" s="11">
        <f t="shared" si="12"/>
        <v>21987.658378371205</v>
      </c>
      <c r="P43" s="11">
        <f t="shared" si="12"/>
        <v>21612.05073334961</v>
      </c>
      <c r="Q43" s="11">
        <f t="shared" si="12"/>
        <v>21203.59928814528</v>
      </c>
      <c r="R43" s="11">
        <f t="shared" si="12"/>
        <v>20795.250707974377</v>
      </c>
      <c r="S43" s="11">
        <f t="shared" si="12"/>
        <v>20433.817035553267</v>
      </c>
      <c r="T43" s="11">
        <f t="shared" si="12"/>
        <v>20100.164431733545</v>
      </c>
      <c r="U43" s="11">
        <f t="shared" si="12"/>
        <v>19688.558586825744</v>
      </c>
      <c r="V43" s="11">
        <f t="shared" si="12"/>
        <v>19593.341324876907</v>
      </c>
      <c r="W43" s="11">
        <f t="shared" si="12"/>
        <v>19302.66477927141</v>
      </c>
      <c r="X43" s="11">
        <f t="shared" si="12"/>
        <v>18979.725140975483</v>
      </c>
    </row>
    <row r="44" spans="1:24" ht="15.75">
      <c r="B44" s="26" t="s">
        <v>33</v>
      </c>
      <c r="C44" s="9"/>
      <c r="D44" s="11">
        <f t="shared" ref="D44:X44" si="13">+D12/D36</f>
        <v>0</v>
      </c>
      <c r="E44" s="11">
        <f t="shared" si="13"/>
        <v>0</v>
      </c>
      <c r="F44" s="11">
        <f t="shared" si="13"/>
        <v>0</v>
      </c>
      <c r="G44" s="11">
        <f t="shared" si="13"/>
        <v>0</v>
      </c>
      <c r="H44" s="11">
        <f t="shared" si="13"/>
        <v>0</v>
      </c>
      <c r="I44" s="11">
        <f t="shared" si="13"/>
        <v>0</v>
      </c>
      <c r="J44" s="11">
        <f t="shared" si="13"/>
        <v>0</v>
      </c>
      <c r="K44" s="11">
        <f t="shared" si="13"/>
        <v>0</v>
      </c>
      <c r="L44" s="11">
        <f t="shared" si="13"/>
        <v>0</v>
      </c>
      <c r="M44" s="11">
        <f t="shared" si="13"/>
        <v>0</v>
      </c>
      <c r="N44" s="11">
        <f t="shared" si="13"/>
        <v>0</v>
      </c>
      <c r="O44" s="11">
        <f t="shared" si="13"/>
        <v>0</v>
      </c>
      <c r="P44" s="11">
        <f t="shared" si="13"/>
        <v>0</v>
      </c>
      <c r="Q44" s="11">
        <f t="shared" si="13"/>
        <v>0</v>
      </c>
      <c r="R44" s="11">
        <f t="shared" si="13"/>
        <v>0</v>
      </c>
      <c r="S44" s="11">
        <f t="shared" si="13"/>
        <v>0</v>
      </c>
      <c r="T44" s="11">
        <f t="shared" si="13"/>
        <v>0</v>
      </c>
      <c r="U44" s="11">
        <f t="shared" si="13"/>
        <v>0</v>
      </c>
      <c r="V44" s="11">
        <f t="shared" si="13"/>
        <v>0</v>
      </c>
      <c r="W44" s="11">
        <f t="shared" si="13"/>
        <v>0</v>
      </c>
      <c r="X44" s="11">
        <f t="shared" si="13"/>
        <v>0</v>
      </c>
    </row>
    <row r="45" spans="1:24" ht="15.75">
      <c r="B45" s="10" t="s">
        <v>31</v>
      </c>
      <c r="C45" s="9"/>
      <c r="D45" s="11">
        <f t="shared" ref="D45:X45" si="14">+D13/D36</f>
        <v>2984.7387520004409</v>
      </c>
      <c r="E45" s="11">
        <f t="shared" si="14"/>
        <v>2905.223963310817</v>
      </c>
      <c r="F45" s="11">
        <f t="shared" si="14"/>
        <v>2828.5522531478309</v>
      </c>
      <c r="G45" s="11">
        <f t="shared" si="14"/>
        <v>2754.0829914568285</v>
      </c>
      <c r="H45" s="11">
        <f t="shared" si="14"/>
        <v>2723.2696739947601</v>
      </c>
      <c r="I45" s="11">
        <f t="shared" si="14"/>
        <v>2672.4683136400531</v>
      </c>
      <c r="J45" s="11">
        <f t="shared" si="14"/>
        <v>2611.0206440873972</v>
      </c>
      <c r="K45" s="11">
        <f t="shared" si="14"/>
        <v>2638.6361874177896</v>
      </c>
      <c r="L45" s="11">
        <f t="shared" si="14"/>
        <v>2620.2381795596611</v>
      </c>
      <c r="M45" s="11">
        <f t="shared" si="14"/>
        <v>2606.1089423771955</v>
      </c>
      <c r="N45" s="11">
        <f t="shared" si="14"/>
        <v>2602.9361471910415</v>
      </c>
      <c r="O45" s="11">
        <f t="shared" si="14"/>
        <v>2562.9150551983557</v>
      </c>
      <c r="P45" s="11">
        <f t="shared" si="14"/>
        <v>2617.9798078417152</v>
      </c>
      <c r="Q45" s="11">
        <f t="shared" si="14"/>
        <v>2618.4735856498846</v>
      </c>
      <c r="R45" s="11">
        <f t="shared" si="14"/>
        <v>2605.7899645267344</v>
      </c>
      <c r="S45" s="11">
        <f t="shared" si="14"/>
        <v>2632.2202151894985</v>
      </c>
      <c r="T45" s="11">
        <f t="shared" si="14"/>
        <v>2658.27486702025</v>
      </c>
      <c r="U45" s="11">
        <f t="shared" si="14"/>
        <v>2600.230891932511</v>
      </c>
      <c r="V45" s="11">
        <f t="shared" si="14"/>
        <v>2850.2608403623303</v>
      </c>
      <c r="W45" s="11">
        <f t="shared" si="14"/>
        <v>2893.3228713546373</v>
      </c>
      <c r="X45" s="11">
        <f t="shared" si="14"/>
        <v>2890.8126175017592</v>
      </c>
    </row>
    <row r="46" spans="1:24" ht="15.75">
      <c r="B46" s="10" t="s">
        <v>11</v>
      </c>
      <c r="C46" s="9"/>
      <c r="D46" s="11">
        <f t="shared" ref="D46:X46" si="15">+D16/D36</f>
        <v>26564.037932968997</v>
      </c>
      <c r="E46" s="11">
        <f t="shared" si="15"/>
        <v>25694.488144264138</v>
      </c>
      <c r="F46" s="11">
        <f t="shared" si="15"/>
        <v>24859.164381929284</v>
      </c>
      <c r="G46" s="11">
        <f t="shared" si="15"/>
        <v>24066.411297248815</v>
      </c>
      <c r="H46" s="11">
        <f t="shared" si="15"/>
        <v>23324.584828291099</v>
      </c>
      <c r="I46" s="11">
        <f t="shared" si="15"/>
        <v>22637.238649037812</v>
      </c>
      <c r="J46" s="11">
        <f t="shared" si="15"/>
        <v>22001.855093785587</v>
      </c>
      <c r="K46" s="11">
        <f t="shared" si="15"/>
        <v>21413.082301419709</v>
      </c>
      <c r="L46" s="11">
        <f t="shared" si="15"/>
        <v>20866.96332198257</v>
      </c>
      <c r="M46" s="11">
        <f t="shared" si="15"/>
        <v>20358.981716974937</v>
      </c>
      <c r="N46" s="11">
        <f t="shared" si="15"/>
        <v>19884.813197334566</v>
      </c>
      <c r="O46" s="11">
        <f t="shared" si="15"/>
        <v>19424.74332317285</v>
      </c>
      <c r="P46" s="11">
        <f t="shared" si="15"/>
        <v>18994.070925507895</v>
      </c>
      <c r="Q46" s="11">
        <f t="shared" si="15"/>
        <v>18585.125702495399</v>
      </c>
      <c r="R46" s="11">
        <f t="shared" si="15"/>
        <v>18189.460743447642</v>
      </c>
      <c r="S46" s="11">
        <f t="shared" si="15"/>
        <v>17801.596820363768</v>
      </c>
      <c r="T46" s="11">
        <f t="shared" si="15"/>
        <v>17441.889564713296</v>
      </c>
      <c r="U46" s="11">
        <f t="shared" si="15"/>
        <v>17088.327694893236</v>
      </c>
      <c r="V46" s="11">
        <f t="shared" si="15"/>
        <v>16743.080484514576</v>
      </c>
      <c r="W46" s="11">
        <f t="shared" si="15"/>
        <v>16409.341907916772</v>
      </c>
      <c r="X46" s="11">
        <f t="shared" si="15"/>
        <v>16088.912523473724</v>
      </c>
    </row>
    <row r="47" spans="1:24" ht="15.75">
      <c r="B47" s="10" t="s">
        <v>12</v>
      </c>
      <c r="C47" s="9"/>
      <c r="D47" s="11">
        <f t="shared" ref="D47:X47" si="16">+D19/D36</f>
        <v>0</v>
      </c>
      <c r="E47" s="11">
        <f t="shared" si="16"/>
        <v>0</v>
      </c>
      <c r="F47" s="11">
        <f t="shared" si="16"/>
        <v>0</v>
      </c>
      <c r="G47" s="11">
        <f t="shared" si="16"/>
        <v>0</v>
      </c>
      <c r="H47" s="11">
        <f t="shared" si="16"/>
        <v>0</v>
      </c>
      <c r="I47" s="11">
        <f t="shared" si="16"/>
        <v>0</v>
      </c>
      <c r="J47" s="11">
        <f t="shared" si="16"/>
        <v>0</v>
      </c>
      <c r="K47" s="11">
        <f t="shared" si="16"/>
        <v>0</v>
      </c>
      <c r="L47" s="11">
        <f t="shared" si="16"/>
        <v>0</v>
      </c>
      <c r="M47" s="11">
        <f t="shared" si="16"/>
        <v>0</v>
      </c>
      <c r="N47" s="11">
        <f t="shared" si="16"/>
        <v>0</v>
      </c>
      <c r="O47" s="11">
        <f t="shared" si="16"/>
        <v>0</v>
      </c>
      <c r="P47" s="11">
        <f t="shared" si="16"/>
        <v>0</v>
      </c>
      <c r="Q47" s="11">
        <f t="shared" si="16"/>
        <v>0</v>
      </c>
      <c r="R47" s="11">
        <f t="shared" si="16"/>
        <v>0</v>
      </c>
      <c r="S47" s="11">
        <f t="shared" si="16"/>
        <v>0</v>
      </c>
      <c r="T47" s="11">
        <f t="shared" si="16"/>
        <v>0</v>
      </c>
      <c r="U47" s="11">
        <f t="shared" si="16"/>
        <v>0</v>
      </c>
      <c r="V47" s="11">
        <f t="shared" si="16"/>
        <v>0</v>
      </c>
      <c r="W47" s="11">
        <f t="shared" si="16"/>
        <v>0</v>
      </c>
      <c r="X47" s="11">
        <f t="shared" si="16"/>
        <v>0</v>
      </c>
    </row>
    <row r="48" spans="1:24" ht="15.75">
      <c r="B48" s="10" t="s">
        <v>16</v>
      </c>
      <c r="C48" s="9"/>
      <c r="D48" s="11">
        <f t="shared" ref="D48:X48" si="17">+D23/D36</f>
        <v>0</v>
      </c>
      <c r="E48" s="11">
        <f t="shared" si="17"/>
        <v>0</v>
      </c>
      <c r="F48" s="11">
        <f t="shared" si="17"/>
        <v>0</v>
      </c>
      <c r="G48" s="11">
        <f t="shared" si="17"/>
        <v>0</v>
      </c>
      <c r="H48" s="11">
        <f t="shared" si="17"/>
        <v>0</v>
      </c>
      <c r="I48" s="11">
        <f t="shared" si="17"/>
        <v>0</v>
      </c>
      <c r="J48" s="11">
        <f t="shared" si="17"/>
        <v>0</v>
      </c>
      <c r="K48" s="11">
        <f t="shared" si="17"/>
        <v>0</v>
      </c>
      <c r="L48" s="11">
        <f t="shared" si="17"/>
        <v>0</v>
      </c>
      <c r="M48" s="11">
        <f t="shared" si="17"/>
        <v>0</v>
      </c>
      <c r="N48" s="11">
        <f t="shared" si="17"/>
        <v>0</v>
      </c>
      <c r="O48" s="11">
        <f t="shared" si="17"/>
        <v>0</v>
      </c>
      <c r="P48" s="11">
        <f t="shared" si="17"/>
        <v>0</v>
      </c>
      <c r="Q48" s="11">
        <f t="shared" si="17"/>
        <v>0</v>
      </c>
      <c r="R48" s="11">
        <f t="shared" si="17"/>
        <v>0</v>
      </c>
      <c r="S48" s="11">
        <f t="shared" si="17"/>
        <v>0</v>
      </c>
      <c r="T48" s="11">
        <f t="shared" si="17"/>
        <v>0</v>
      </c>
      <c r="U48" s="11">
        <f t="shared" si="17"/>
        <v>0</v>
      </c>
      <c r="V48" s="11">
        <f t="shared" si="17"/>
        <v>0</v>
      </c>
      <c r="W48" s="11">
        <f t="shared" si="17"/>
        <v>0</v>
      </c>
      <c r="X48" s="11">
        <f t="shared" si="17"/>
        <v>0</v>
      </c>
    </row>
    <row r="49" spans="2:24" ht="15.75">
      <c r="B49" s="20"/>
      <c r="C49" s="9"/>
      <c r="D49" s="11"/>
      <c r="E49" s="11"/>
      <c r="F49" s="11"/>
      <c r="G49" s="11"/>
      <c r="H49" s="11"/>
      <c r="I49" s="11"/>
      <c r="J49" s="11"/>
      <c r="K49" s="11"/>
      <c r="L49" s="11"/>
      <c r="M49" s="11"/>
      <c r="N49" s="11"/>
      <c r="O49" s="11"/>
      <c r="P49" s="11"/>
      <c r="Q49" s="11"/>
      <c r="R49" s="11"/>
      <c r="S49" s="11"/>
      <c r="T49" s="11"/>
      <c r="U49" s="11"/>
      <c r="V49" s="11"/>
      <c r="W49" s="11"/>
      <c r="X49" s="11"/>
    </row>
    <row r="50" spans="2:24" ht="15.75">
      <c r="B50" s="9" t="s">
        <v>8</v>
      </c>
      <c r="C50" s="9"/>
      <c r="D50" s="11">
        <f>+D35/D36</f>
        <v>261.38808323987735</v>
      </c>
      <c r="E50" s="11">
        <f t="shared" ref="E50:X50" si="18">+E35/E36</f>
        <v>264.27144369145316</v>
      </c>
      <c r="F50" s="11">
        <f t="shared" si="18"/>
        <v>274.99143613864408</v>
      </c>
      <c r="G50" s="11">
        <f t="shared" si="18"/>
        <v>283.30745850731336</v>
      </c>
      <c r="H50" s="11">
        <f t="shared" si="18"/>
        <v>297.35853190153722</v>
      </c>
      <c r="I50" s="11">
        <f t="shared" si="18"/>
        <v>311.71796194430311</v>
      </c>
      <c r="J50" s="11">
        <f t="shared" si="18"/>
        <v>325.52961924995049</v>
      </c>
      <c r="K50" s="11">
        <f t="shared" si="18"/>
        <v>340.49888443119352</v>
      </c>
      <c r="L50" s="11">
        <f t="shared" si="18"/>
        <v>346.89075833898829</v>
      </c>
      <c r="M50" s="11">
        <f t="shared" si="18"/>
        <v>365.0055345456488</v>
      </c>
      <c r="N50" s="11">
        <f t="shared" si="18"/>
        <v>379.22910713615227</v>
      </c>
      <c r="O50" s="11">
        <f t="shared" si="18"/>
        <v>394.19675176942013</v>
      </c>
      <c r="P50" s="11">
        <f t="shared" si="18"/>
        <v>410.85375059895091</v>
      </c>
      <c r="Q50" s="11">
        <f t="shared" si="18"/>
        <v>427.92094706982675</v>
      </c>
      <c r="R50" s="11">
        <f t="shared" si="18"/>
        <v>450.6445493339545</v>
      </c>
      <c r="S50" s="11">
        <f t="shared" si="18"/>
        <v>476.15751615568036</v>
      </c>
      <c r="T50" s="11">
        <f t="shared" si="18"/>
        <v>507.93339419438786</v>
      </c>
      <c r="U50" s="11">
        <f t="shared" si="18"/>
        <v>591.46208968024769</v>
      </c>
      <c r="V50" s="11">
        <f t="shared" si="18"/>
        <v>627.91278606430831</v>
      </c>
      <c r="W50" s="11">
        <f t="shared" si="18"/>
        <v>665.0518668742742</v>
      </c>
      <c r="X50" s="11">
        <f t="shared" si="18"/>
        <v>706.3174752466399</v>
      </c>
    </row>
    <row r="51" spans="2:24" ht="15.75">
      <c r="B51" s="9"/>
      <c r="C51" s="9"/>
      <c r="D51" s="11"/>
      <c r="E51" s="11"/>
      <c r="F51" s="11"/>
      <c r="G51" s="11"/>
      <c r="H51" s="11"/>
      <c r="I51" s="11"/>
      <c r="J51" s="11"/>
      <c r="K51" s="11"/>
      <c r="L51" s="11"/>
      <c r="M51" s="11"/>
      <c r="N51" s="11"/>
      <c r="O51" s="11"/>
      <c r="P51" s="11"/>
      <c r="Q51" s="11"/>
      <c r="R51" s="11"/>
      <c r="S51" s="11"/>
      <c r="T51" s="11"/>
      <c r="U51" s="11"/>
      <c r="V51" s="11"/>
      <c r="W51" s="11"/>
      <c r="X51" s="11"/>
    </row>
    <row r="52" spans="2:24" ht="30">
      <c r="B52" s="28" t="s">
        <v>34</v>
      </c>
      <c r="C52" s="1"/>
      <c r="D52" s="34">
        <v>1990</v>
      </c>
      <c r="E52" s="34">
        <v>1991</v>
      </c>
      <c r="F52" s="34">
        <v>1992</v>
      </c>
      <c r="G52" s="34">
        <v>1993</v>
      </c>
      <c r="H52" s="34">
        <v>1994</v>
      </c>
      <c r="I52" s="34">
        <v>1995</v>
      </c>
      <c r="J52" s="34">
        <v>1996</v>
      </c>
      <c r="K52" s="34">
        <v>1997</v>
      </c>
      <c r="L52" s="34">
        <v>1998</v>
      </c>
      <c r="M52" s="34">
        <v>1999</v>
      </c>
      <c r="N52" s="34">
        <v>2000</v>
      </c>
      <c r="O52" s="34">
        <v>2001</v>
      </c>
      <c r="P52" s="34">
        <v>2002</v>
      </c>
      <c r="Q52" s="34">
        <v>2003</v>
      </c>
      <c r="R52" s="34">
        <v>2004</v>
      </c>
      <c r="S52" s="34">
        <v>2005</v>
      </c>
      <c r="T52" s="34">
        <v>2006</v>
      </c>
      <c r="U52" s="34">
        <v>2007</v>
      </c>
      <c r="V52" s="34">
        <v>2008</v>
      </c>
      <c r="W52" s="34">
        <v>2009</v>
      </c>
      <c r="X52" s="34">
        <v>2010</v>
      </c>
    </row>
    <row r="53" spans="2:24" ht="16.5">
      <c r="B53" s="23" t="s">
        <v>28</v>
      </c>
      <c r="C53" s="7"/>
      <c r="D53" s="32">
        <f>IFERROR(((D39/$D39)-1)*100,0)</f>
        <v>0</v>
      </c>
      <c r="E53" s="32">
        <f>IFERROR(((E39/$D39)-1)*100,0)</f>
        <v>-2.8650202857674723</v>
      </c>
      <c r="F53" s="32">
        <f>IFERROR(((F39/$D39)-1)*100,0)</f>
        <v>-5.6115489113119699</v>
      </c>
      <c r="G53" s="32">
        <f>IFERROR(((G39/$D39)-1)*100,0)</f>
        <v>-8.2080483025976481</v>
      </c>
      <c r="H53" s="32">
        <f t="shared" ref="H53:X53" si="19">IFERROR(((H39/$D39)-1)*100,0)</f>
        <v>-10.492563122263709</v>
      </c>
      <c r="I53" s="32">
        <f t="shared" si="19"/>
        <v>-12.656395890259475</v>
      </c>
      <c r="J53" s="32">
        <f t="shared" si="19"/>
        <v>-14.689465419489556</v>
      </c>
      <c r="K53" s="32">
        <f t="shared" si="19"/>
        <v>-16.27852148751402</v>
      </c>
      <c r="L53" s="32">
        <f t="shared" si="19"/>
        <v>-17.731718771592618</v>
      </c>
      <c r="M53" s="32">
        <f t="shared" si="19"/>
        <v>-19.040927671587838</v>
      </c>
      <c r="N53" s="32">
        <f t="shared" si="19"/>
        <v>-20.231604410353043</v>
      </c>
      <c r="O53" s="32">
        <f t="shared" si="19"/>
        <v>-21.393984523719347</v>
      </c>
      <c r="P53" s="32">
        <f t="shared" si="19"/>
        <v>-22.177310386389227</v>
      </c>
      <c r="Q53" s="32">
        <f t="shared" si="19"/>
        <v>-23.049203750835691</v>
      </c>
      <c r="R53" s="32">
        <f t="shared" si="19"/>
        <v>-24.183847874953379</v>
      </c>
      <c r="S53" s="32">
        <f t="shared" si="19"/>
        <v>-24.821984588796909</v>
      </c>
      <c r="T53" s="32">
        <f t="shared" si="19"/>
        <v>-25.364154640389891</v>
      </c>
      <c r="U53" s="32">
        <f t="shared" si="19"/>
        <v>-25.907119103028709</v>
      </c>
      <c r="V53" s="32">
        <f t="shared" si="19"/>
        <v>-25.535957031678358</v>
      </c>
      <c r="W53" s="32">
        <f t="shared" si="19"/>
        <v>-25.901903567878826</v>
      </c>
      <c r="X53" s="32">
        <f t="shared" si="19"/>
        <v>-26.179327074196259</v>
      </c>
    </row>
    <row r="54" spans="2:24" ht="15.75">
      <c r="B54" s="20" t="s">
        <v>5</v>
      </c>
      <c r="C54" s="7"/>
      <c r="D54" s="32">
        <f t="shared" ref="D54:E60" si="20">IFERROR(((D40/$D40)-1)*100,0)</f>
        <v>0</v>
      </c>
      <c r="E54" s="32">
        <f t="shared" si="20"/>
        <v>4.4826462536578404</v>
      </c>
      <c r="F54" s="32">
        <f t="shared" ref="F54:I54" si="21">IFERROR(((F40/$D40)-1)*100,0)</f>
        <v>8.4644589746134091</v>
      </c>
      <c r="G54" s="32">
        <f t="shared" si="21"/>
        <v>12.778694216619879</v>
      </c>
      <c r="H54" s="32">
        <f t="shared" si="21"/>
        <v>18.054294229910962</v>
      </c>
      <c r="I54" s="32">
        <f t="shared" si="21"/>
        <v>23.582196456825134</v>
      </c>
      <c r="J54" s="32">
        <f t="shared" ref="J54:X54" si="22">IFERROR(((J40/$D40)-1)*100,0)</f>
        <v>30.077112710828004</v>
      </c>
      <c r="K54" s="32">
        <f t="shared" si="22"/>
        <v>36.85227112352716</v>
      </c>
      <c r="L54" s="32">
        <f t="shared" si="22"/>
        <v>57.858444439759069</v>
      </c>
      <c r="M54" s="32">
        <f t="shared" si="22"/>
        <v>79.360209880964149</v>
      </c>
      <c r="N54" s="32">
        <f t="shared" si="22"/>
        <v>98.253846625730645</v>
      </c>
      <c r="O54" s="32">
        <f t="shared" si="22"/>
        <v>126.52668405613325</v>
      </c>
      <c r="P54" s="32">
        <f t="shared" si="22"/>
        <v>154.27041432951859</v>
      </c>
      <c r="Q54" s="32">
        <f t="shared" si="22"/>
        <v>183.50962329355829</v>
      </c>
      <c r="R54" s="32">
        <f t="shared" si="22"/>
        <v>218.53712725610936</v>
      </c>
      <c r="S54" s="32">
        <f t="shared" si="22"/>
        <v>256.32521924289614</v>
      </c>
      <c r="T54" s="32">
        <f t="shared" si="22"/>
        <v>295.11339050627811</v>
      </c>
      <c r="U54" s="32">
        <f t="shared" si="22"/>
        <v>360.17586462123876</v>
      </c>
      <c r="V54" s="32">
        <f t="shared" si="22"/>
        <v>418.13155194414043</v>
      </c>
      <c r="W54" s="32">
        <f t="shared" si="22"/>
        <v>462.35199337605894</v>
      </c>
      <c r="X54" s="39">
        <f t="shared" si="22"/>
        <v>527.39955712050914</v>
      </c>
    </row>
    <row r="55" spans="2:24" ht="15.75">
      <c r="B55" s="20" t="s">
        <v>38</v>
      </c>
      <c r="C55" s="7"/>
      <c r="D55" s="32">
        <f t="shared" si="20"/>
        <v>0</v>
      </c>
      <c r="E55" s="32">
        <f t="shared" si="20"/>
        <v>0.53857057128747776</v>
      </c>
      <c r="F55" s="32">
        <f t="shared" ref="F55:I55" si="23">IFERROR(((F41/$D41)-1)*100,0)</f>
        <v>1.1866989123828109</v>
      </c>
      <c r="G55" s="32">
        <f t="shared" si="23"/>
        <v>1.9432791609534927</v>
      </c>
      <c r="H55" s="32">
        <f t="shared" si="23"/>
        <v>2.8290326901942997</v>
      </c>
      <c r="I55" s="32">
        <f t="shared" si="23"/>
        <v>3.8682279351676119</v>
      </c>
      <c r="J55" s="32">
        <f t="shared" ref="J55:X55" si="24">IFERROR(((J41/$D41)-1)*100,0)</f>
        <v>4.8199438555149854</v>
      </c>
      <c r="K55" s="32">
        <f t="shared" si="24"/>
        <v>6.0473687684821531</v>
      </c>
      <c r="L55" s="32">
        <f t="shared" si="24"/>
        <v>7.4748769298897066</v>
      </c>
      <c r="M55" s="32">
        <f t="shared" si="24"/>
        <v>9.0080889972629752</v>
      </c>
      <c r="N55" s="32">
        <f t="shared" si="24"/>
        <v>10.591290350395521</v>
      </c>
      <c r="O55" s="32">
        <f t="shared" si="24"/>
        <v>12.340392587443972</v>
      </c>
      <c r="P55" s="32">
        <f t="shared" si="24"/>
        <v>14.055881295926076</v>
      </c>
      <c r="Q55" s="32">
        <f t="shared" si="24"/>
        <v>15.765357590693284</v>
      </c>
      <c r="R55" s="32">
        <f t="shared" si="24"/>
        <v>13.168089440405861</v>
      </c>
      <c r="S55" s="32">
        <f t="shared" si="24"/>
        <v>14.996768759587308</v>
      </c>
      <c r="T55" s="32">
        <f t="shared" si="24"/>
        <v>16.832015845698933</v>
      </c>
      <c r="U55" s="32">
        <f t="shared" si="24"/>
        <v>18.643505826147312</v>
      </c>
      <c r="V55" s="32">
        <f t="shared" si="24"/>
        <v>20.423872380563179</v>
      </c>
      <c r="W55" s="32">
        <f t="shared" si="24"/>
        <v>22.158341585082141</v>
      </c>
      <c r="X55" s="32">
        <f t="shared" si="24"/>
        <v>23.839834254012928</v>
      </c>
    </row>
    <row r="56" spans="2:24" ht="15.75">
      <c r="B56" s="20" t="s">
        <v>10</v>
      </c>
      <c r="C56" s="9"/>
      <c r="D56" s="32">
        <f t="shared" si="20"/>
        <v>0</v>
      </c>
      <c r="E56" s="32">
        <f t="shared" si="20"/>
        <v>-3.2118574231103203</v>
      </c>
      <c r="F56" s="32">
        <f t="shared" ref="F56:I56" si="25">IFERROR(((F42/$D42)-1)*100,0)</f>
        <v>-6.2982642893605334</v>
      </c>
      <c r="G56" s="32">
        <f t="shared" si="25"/>
        <v>-9.2331483815761182</v>
      </c>
      <c r="H56" s="32">
        <f t="shared" si="25"/>
        <v>-11.847942877663641</v>
      </c>
      <c r="I56" s="32">
        <f t="shared" si="25"/>
        <v>-14.346007509840009</v>
      </c>
      <c r="J56" s="32">
        <f t="shared" ref="J56:X56" si="26">IFERROR(((J42/$D42)-1)*100,0)</f>
        <v>-16.704248029351387</v>
      </c>
      <c r="K56" s="32">
        <f t="shared" si="26"/>
        <v>-18.6033359510552</v>
      </c>
      <c r="L56" s="32">
        <f t="shared" si="26"/>
        <v>-20.513794016083718</v>
      </c>
      <c r="M56" s="32">
        <f t="shared" si="26"/>
        <v>-22.280739726752273</v>
      </c>
      <c r="N56" s="32">
        <f t="shared" si="26"/>
        <v>-23.896174842444683</v>
      </c>
      <c r="O56" s="32">
        <f t="shared" si="26"/>
        <v>-25.58860012111548</v>
      </c>
      <c r="P56" s="32">
        <f t="shared" si="26"/>
        <v>-26.859744605457713</v>
      </c>
      <c r="Q56" s="32">
        <f t="shared" si="26"/>
        <v>-28.242040223171383</v>
      </c>
      <c r="R56" s="32">
        <f t="shared" si="26"/>
        <v>-29.623987721453492</v>
      </c>
      <c r="S56" s="32">
        <f t="shared" si="26"/>
        <v>-30.84716415367771</v>
      </c>
      <c r="T56" s="32">
        <f t="shared" si="26"/>
        <v>-31.976322925213051</v>
      </c>
      <c r="U56" s="32">
        <f t="shared" si="26"/>
        <v>-33.369293772351952</v>
      </c>
      <c r="V56" s="32">
        <f t="shared" si="26"/>
        <v>-33.691531349101687</v>
      </c>
      <c r="W56" s="32">
        <f t="shared" si="26"/>
        <v>-34.675249046468679</v>
      </c>
      <c r="X56" s="32">
        <f t="shared" si="26"/>
        <v>-35.768152626670691</v>
      </c>
    </row>
    <row r="57" spans="2:24" ht="15.75">
      <c r="B57" s="26" t="s">
        <v>32</v>
      </c>
      <c r="C57" s="9"/>
      <c r="D57" s="32">
        <f t="shared" si="20"/>
        <v>0</v>
      </c>
      <c r="E57" s="32">
        <f t="shared" si="20"/>
        <v>-3.2118574231103203</v>
      </c>
      <c r="F57" s="32">
        <f t="shared" ref="F57:I57" si="27">IFERROR(((F43/$D43)-1)*100,0)</f>
        <v>-6.2982642893605334</v>
      </c>
      <c r="G57" s="32">
        <f t="shared" si="27"/>
        <v>-9.2331483815761182</v>
      </c>
      <c r="H57" s="32">
        <f t="shared" si="27"/>
        <v>-11.847942877663641</v>
      </c>
      <c r="I57" s="32">
        <f t="shared" si="27"/>
        <v>-14.346007509840009</v>
      </c>
      <c r="J57" s="32">
        <f t="shared" ref="J57:X57" si="28">IFERROR(((J43/$D43)-1)*100,0)</f>
        <v>-16.704248029351387</v>
      </c>
      <c r="K57" s="32">
        <f t="shared" si="28"/>
        <v>-18.6033359510552</v>
      </c>
      <c r="L57" s="32">
        <f t="shared" si="28"/>
        <v>-20.513794016083718</v>
      </c>
      <c r="M57" s="32">
        <f t="shared" si="28"/>
        <v>-22.280739726752273</v>
      </c>
      <c r="N57" s="32">
        <f t="shared" si="28"/>
        <v>-23.896174842444683</v>
      </c>
      <c r="O57" s="32">
        <f t="shared" si="28"/>
        <v>-25.58860012111548</v>
      </c>
      <c r="P57" s="32">
        <f t="shared" si="28"/>
        <v>-26.859744605457713</v>
      </c>
      <c r="Q57" s="32">
        <f t="shared" si="28"/>
        <v>-28.242040223171383</v>
      </c>
      <c r="R57" s="32">
        <f t="shared" si="28"/>
        <v>-29.623987721453492</v>
      </c>
      <c r="S57" s="32">
        <f t="shared" si="28"/>
        <v>-30.84716415367771</v>
      </c>
      <c r="T57" s="32">
        <f t="shared" si="28"/>
        <v>-31.976322925213051</v>
      </c>
      <c r="U57" s="32">
        <f t="shared" si="28"/>
        <v>-33.369293772351952</v>
      </c>
      <c r="V57" s="32">
        <f t="shared" si="28"/>
        <v>-33.691531349101687</v>
      </c>
      <c r="W57" s="32">
        <f t="shared" si="28"/>
        <v>-34.675249046468679</v>
      </c>
      <c r="X57" s="32">
        <f t="shared" si="28"/>
        <v>-35.768152626670691</v>
      </c>
    </row>
    <row r="58" spans="2:24" ht="15.75">
      <c r="B58" s="26" t="s">
        <v>33</v>
      </c>
      <c r="C58" s="9"/>
      <c r="D58" s="32">
        <f t="shared" si="20"/>
        <v>0</v>
      </c>
      <c r="E58" s="32">
        <f t="shared" si="20"/>
        <v>0</v>
      </c>
      <c r="F58" s="32">
        <f t="shared" ref="F58:I58" si="29">IFERROR(((F44/$D44)-1)*100,0)</f>
        <v>0</v>
      </c>
      <c r="G58" s="32">
        <f t="shared" si="29"/>
        <v>0</v>
      </c>
      <c r="H58" s="32">
        <f t="shared" si="29"/>
        <v>0</v>
      </c>
      <c r="I58" s="32">
        <f t="shared" si="29"/>
        <v>0</v>
      </c>
      <c r="J58" s="32">
        <f t="shared" ref="J58:X58" si="30">IFERROR(((J44/$D44)-1)*100,0)</f>
        <v>0</v>
      </c>
      <c r="K58" s="32">
        <f t="shared" si="30"/>
        <v>0</v>
      </c>
      <c r="L58" s="32">
        <f t="shared" si="30"/>
        <v>0</v>
      </c>
      <c r="M58" s="32">
        <f t="shared" si="30"/>
        <v>0</v>
      </c>
      <c r="N58" s="32">
        <f t="shared" si="30"/>
        <v>0</v>
      </c>
      <c r="O58" s="32">
        <f t="shared" si="30"/>
        <v>0</v>
      </c>
      <c r="P58" s="32">
        <f t="shared" si="30"/>
        <v>0</v>
      </c>
      <c r="Q58" s="32">
        <f t="shared" si="30"/>
        <v>0</v>
      </c>
      <c r="R58" s="32">
        <f t="shared" si="30"/>
        <v>0</v>
      </c>
      <c r="S58" s="32">
        <f t="shared" si="30"/>
        <v>0</v>
      </c>
      <c r="T58" s="32">
        <f t="shared" si="30"/>
        <v>0</v>
      </c>
      <c r="U58" s="32">
        <f t="shared" si="30"/>
        <v>0</v>
      </c>
      <c r="V58" s="32">
        <f t="shared" si="30"/>
        <v>0</v>
      </c>
      <c r="W58" s="32">
        <f t="shared" si="30"/>
        <v>0</v>
      </c>
      <c r="X58" s="32">
        <f t="shared" si="30"/>
        <v>0</v>
      </c>
    </row>
    <row r="59" spans="2:24" ht="15.75">
      <c r="B59" s="10" t="s">
        <v>31</v>
      </c>
      <c r="C59" s="9"/>
      <c r="D59" s="32">
        <f t="shared" si="20"/>
        <v>0</v>
      </c>
      <c r="E59" s="32">
        <f t="shared" si="20"/>
        <v>-2.6640451743500604</v>
      </c>
      <c r="F59" s="32">
        <f t="shared" ref="F59:I59" si="31">IFERROR(((F45/$D45)-1)*100,0)</f>
        <v>-5.2328365002776263</v>
      </c>
      <c r="G59" s="32">
        <f t="shared" si="31"/>
        <v>-7.7278374996478831</v>
      </c>
      <c r="H59" s="32">
        <f t="shared" si="31"/>
        <v>-8.7601997940502603</v>
      </c>
      <c r="I59" s="32">
        <f t="shared" si="31"/>
        <v>-10.462236875877217</v>
      </c>
      <c r="J59" s="32">
        <f t="shared" ref="J59:X59" si="32">IFERROR(((J45/$D45)-1)*100,0)</f>
        <v>-12.520965450077304</v>
      </c>
      <c r="K59" s="32">
        <f t="shared" si="32"/>
        <v>-11.595740643990538</v>
      </c>
      <c r="L59" s="32">
        <f t="shared" si="32"/>
        <v>-12.212143263677033</v>
      </c>
      <c r="M59" s="32">
        <f t="shared" si="32"/>
        <v>-12.685525973403166</v>
      </c>
      <c r="N59" s="32">
        <f t="shared" si="32"/>
        <v>-12.791826572878662</v>
      </c>
      <c r="O59" s="32">
        <f t="shared" si="32"/>
        <v>-14.132684025339536</v>
      </c>
      <c r="P59" s="32">
        <f t="shared" si="32"/>
        <v>-12.287807229792403</v>
      </c>
      <c r="Q59" s="32">
        <f t="shared" si="32"/>
        <v>-12.271263811785094</v>
      </c>
      <c r="R59" s="32">
        <f t="shared" si="32"/>
        <v>-12.696212933869877</v>
      </c>
      <c r="S59" s="32">
        <f t="shared" si="32"/>
        <v>-11.81069990044108</v>
      </c>
      <c r="T59" s="32">
        <f t="shared" si="32"/>
        <v>-10.937770843809602</v>
      </c>
      <c r="U59" s="32">
        <f t="shared" si="32"/>
        <v>-12.88246282225618</v>
      </c>
      <c r="V59" s="32">
        <f t="shared" si="32"/>
        <v>-4.5055169919973821</v>
      </c>
      <c r="W59" s="32">
        <f t="shared" si="32"/>
        <v>-3.0627766193786488</v>
      </c>
      <c r="X59" s="32">
        <f t="shared" si="32"/>
        <v>-3.1468795865544408</v>
      </c>
    </row>
    <row r="60" spans="2:24" ht="15.75">
      <c r="B60" s="10" t="s">
        <v>11</v>
      </c>
      <c r="D60" s="32">
        <f t="shared" si="20"/>
        <v>0</v>
      </c>
      <c r="E60" s="32">
        <f t="shared" si="20"/>
        <v>-3.2734096785249966</v>
      </c>
      <c r="F60" s="32">
        <f t="shared" ref="F60:I60" si="33">IFERROR(((F46/$D46)-1)*100,0)</f>
        <v>-6.4179758941082188</v>
      </c>
      <c r="G60" s="32">
        <f t="shared" si="33"/>
        <v>-9.4022853077631812</v>
      </c>
      <c r="H60" s="32">
        <f t="shared" si="33"/>
        <v>-12.194882091541393</v>
      </c>
      <c r="I60" s="32">
        <f t="shared" si="33"/>
        <v>-14.782388482654508</v>
      </c>
      <c r="J60" s="32">
        <f t="shared" ref="J60:X60" si="34">IFERROR(((J46/$D46)-1)*100,0)</f>
        <v>-17.174282203238466</v>
      </c>
      <c r="K60" s="32">
        <f t="shared" si="34"/>
        <v>-19.390710269828237</v>
      </c>
      <c r="L60" s="32">
        <f t="shared" si="34"/>
        <v>-21.446568572753421</v>
      </c>
      <c r="M60" s="32">
        <f t="shared" si="34"/>
        <v>-23.358859190201954</v>
      </c>
      <c r="N60" s="32">
        <f t="shared" si="34"/>
        <v>-25.143860856126665</v>
      </c>
      <c r="O60" s="32">
        <f t="shared" si="34"/>
        <v>-26.875788341408246</v>
      </c>
      <c r="P60" s="32">
        <f t="shared" si="34"/>
        <v>-28.497049381434259</v>
      </c>
      <c r="Q60" s="32">
        <f t="shared" si="34"/>
        <v>-30.036518734867713</v>
      </c>
      <c r="R60" s="32">
        <f t="shared" si="34"/>
        <v>-31.525994694984039</v>
      </c>
      <c r="S60" s="32">
        <f t="shared" si="34"/>
        <v>-32.986103749422981</v>
      </c>
      <c r="T60" s="32">
        <f t="shared" si="34"/>
        <v>-34.340217369340806</v>
      </c>
      <c r="U60" s="32">
        <f t="shared" si="34"/>
        <v>-35.671196758514355</v>
      </c>
      <c r="V60" s="32">
        <f t="shared" si="34"/>
        <v>-36.970875712632136</v>
      </c>
      <c r="W60" s="32">
        <f t="shared" si="34"/>
        <v>-38.227230553865041</v>
      </c>
      <c r="X60" s="32">
        <f t="shared" si="34"/>
        <v>-39.433483101958863</v>
      </c>
    </row>
    <row r="61" spans="2:24" ht="15.75">
      <c r="B61" s="10" t="s">
        <v>12</v>
      </c>
      <c r="C61" s="9"/>
      <c r="D61" s="32">
        <f t="shared" ref="D61:E62" si="35">IFERROR(((D47/$D47)-1)*100,0)</f>
        <v>0</v>
      </c>
      <c r="E61" s="32">
        <f t="shared" si="35"/>
        <v>0</v>
      </c>
      <c r="F61" s="32">
        <f t="shared" ref="F61:I61" si="36">IFERROR(((F47/$D47)-1)*100,0)</f>
        <v>0</v>
      </c>
      <c r="G61" s="32">
        <f t="shared" si="36"/>
        <v>0</v>
      </c>
      <c r="H61" s="32">
        <f t="shared" si="36"/>
        <v>0</v>
      </c>
      <c r="I61" s="32">
        <f t="shared" si="36"/>
        <v>0</v>
      </c>
      <c r="J61" s="32">
        <f t="shared" ref="J61:X61" si="37">IFERROR(((J47/$D47)-1)*100,0)</f>
        <v>0</v>
      </c>
      <c r="K61" s="32">
        <f t="shared" si="37"/>
        <v>0</v>
      </c>
      <c r="L61" s="32">
        <f t="shared" si="37"/>
        <v>0</v>
      </c>
      <c r="M61" s="32">
        <f t="shared" si="37"/>
        <v>0</v>
      </c>
      <c r="N61" s="32">
        <f t="shared" si="37"/>
        <v>0</v>
      </c>
      <c r="O61" s="32">
        <f t="shared" si="37"/>
        <v>0</v>
      </c>
      <c r="P61" s="32">
        <f t="shared" si="37"/>
        <v>0</v>
      </c>
      <c r="Q61" s="32">
        <f t="shared" si="37"/>
        <v>0</v>
      </c>
      <c r="R61" s="32">
        <f t="shared" si="37"/>
        <v>0</v>
      </c>
      <c r="S61" s="32">
        <f t="shared" si="37"/>
        <v>0</v>
      </c>
      <c r="T61" s="32">
        <f t="shared" si="37"/>
        <v>0</v>
      </c>
      <c r="U61" s="32">
        <f t="shared" si="37"/>
        <v>0</v>
      </c>
      <c r="V61" s="32">
        <f t="shared" si="37"/>
        <v>0</v>
      </c>
      <c r="W61" s="32">
        <f t="shared" si="37"/>
        <v>0</v>
      </c>
      <c r="X61" s="32">
        <f t="shared" si="37"/>
        <v>0</v>
      </c>
    </row>
    <row r="62" spans="2:24" ht="15.75">
      <c r="B62" s="10" t="s">
        <v>16</v>
      </c>
      <c r="C62" s="9"/>
      <c r="D62" s="32">
        <f t="shared" si="35"/>
        <v>0</v>
      </c>
      <c r="E62" s="32">
        <f t="shared" si="35"/>
        <v>0</v>
      </c>
      <c r="F62" s="32">
        <f t="shared" ref="F62:I62" si="38">IFERROR(((F48/$D48)-1)*100,0)</f>
        <v>0</v>
      </c>
      <c r="G62" s="32">
        <f t="shared" si="38"/>
        <v>0</v>
      </c>
      <c r="H62" s="32">
        <f t="shared" si="38"/>
        <v>0</v>
      </c>
      <c r="I62" s="32">
        <f t="shared" si="38"/>
        <v>0</v>
      </c>
      <c r="J62" s="32">
        <f t="shared" ref="J62:X62" si="39">IFERROR(((J48/$D48)-1)*100,0)</f>
        <v>0</v>
      </c>
      <c r="K62" s="32">
        <f t="shared" si="39"/>
        <v>0</v>
      </c>
      <c r="L62" s="32">
        <f t="shared" si="39"/>
        <v>0</v>
      </c>
      <c r="M62" s="32">
        <f t="shared" si="39"/>
        <v>0</v>
      </c>
      <c r="N62" s="32">
        <f t="shared" si="39"/>
        <v>0</v>
      </c>
      <c r="O62" s="32">
        <f t="shared" si="39"/>
        <v>0</v>
      </c>
      <c r="P62" s="32">
        <f t="shared" si="39"/>
        <v>0</v>
      </c>
      <c r="Q62" s="32">
        <f t="shared" si="39"/>
        <v>0</v>
      </c>
      <c r="R62" s="32">
        <f t="shared" si="39"/>
        <v>0</v>
      </c>
      <c r="S62" s="32">
        <f t="shared" si="39"/>
        <v>0</v>
      </c>
      <c r="T62" s="32">
        <f t="shared" si="39"/>
        <v>0</v>
      </c>
      <c r="U62" s="32">
        <f t="shared" si="39"/>
        <v>0</v>
      </c>
      <c r="V62" s="32">
        <f t="shared" si="39"/>
        <v>0</v>
      </c>
      <c r="W62" s="32">
        <f t="shared" si="39"/>
        <v>0</v>
      </c>
      <c r="X62" s="32">
        <f t="shared" si="39"/>
        <v>0</v>
      </c>
    </row>
    <row r="63" spans="2:24" ht="15.75">
      <c r="C63" s="9"/>
      <c r="D63" s="32"/>
      <c r="E63" s="32"/>
      <c r="F63" s="32"/>
      <c r="G63" s="32"/>
      <c r="H63" s="32"/>
      <c r="I63" s="32"/>
      <c r="J63" s="32"/>
      <c r="K63" s="32"/>
      <c r="L63" s="32"/>
      <c r="M63" s="32"/>
      <c r="N63" s="32"/>
      <c r="O63" s="32"/>
      <c r="P63" s="32"/>
      <c r="Q63" s="32"/>
      <c r="R63" s="32"/>
      <c r="S63" s="32"/>
      <c r="T63" s="32"/>
      <c r="U63" s="32"/>
      <c r="V63" s="32"/>
      <c r="W63" s="32"/>
      <c r="X63" s="32"/>
    </row>
    <row r="64" spans="2:24" ht="15.75">
      <c r="B64" s="9" t="s">
        <v>8</v>
      </c>
      <c r="C64" s="9"/>
      <c r="D64" s="32">
        <f t="shared" ref="D64:E64" si="40">IFERROR(((D50/$D50)-1)*100,0)</f>
        <v>0</v>
      </c>
      <c r="E64" s="32">
        <f t="shared" si="40"/>
        <v>1.1030956024608463</v>
      </c>
      <c r="F64" s="32">
        <f t="shared" ref="F64:I64" si="41">IFERROR(((F50/$D50)-1)*100,0)</f>
        <v>5.2042743227444177</v>
      </c>
      <c r="G64" s="32">
        <f t="shared" si="41"/>
        <v>8.3857592112646095</v>
      </c>
      <c r="H64" s="32">
        <f t="shared" si="41"/>
        <v>13.761319267431782</v>
      </c>
      <c r="I64" s="32">
        <f t="shared" si="41"/>
        <v>19.254848224369027</v>
      </c>
      <c r="J64" s="32">
        <f t="shared" ref="J64:X64" si="42">IFERROR(((J50/$D50)-1)*100,0)</f>
        <v>24.538814170502988</v>
      </c>
      <c r="K64" s="32">
        <f t="shared" si="42"/>
        <v>30.265649531817296</v>
      </c>
      <c r="L64" s="32">
        <f t="shared" si="42"/>
        <v>32.711007341771058</v>
      </c>
      <c r="M64" s="32">
        <f t="shared" si="42"/>
        <v>39.641230013795671</v>
      </c>
      <c r="N64" s="32">
        <f t="shared" si="42"/>
        <v>45.08278358969087</v>
      </c>
      <c r="O64" s="32">
        <f t="shared" si="42"/>
        <v>50.808998973248329</v>
      </c>
      <c r="P64" s="32">
        <f t="shared" si="42"/>
        <v>57.181515509989048</v>
      </c>
      <c r="Q64" s="32">
        <f t="shared" si="42"/>
        <v>63.71096255261233</v>
      </c>
      <c r="R64" s="32">
        <f t="shared" si="42"/>
        <v>72.404397227395933</v>
      </c>
      <c r="S64" s="32">
        <f t="shared" si="42"/>
        <v>82.164967221825449</v>
      </c>
      <c r="T64" s="32">
        <f t="shared" si="42"/>
        <v>94.321557394127439</v>
      </c>
      <c r="U64" s="32">
        <f t="shared" si="42"/>
        <v>126.2773736082909</v>
      </c>
      <c r="V64" s="32">
        <f t="shared" si="42"/>
        <v>140.22242264505579</v>
      </c>
      <c r="W64" s="32">
        <f t="shared" si="42"/>
        <v>154.43082891577436</v>
      </c>
      <c r="X64" s="32">
        <f t="shared" si="42"/>
        <v>170.21793284984929</v>
      </c>
    </row>
    <row r="65" spans="1:24" ht="15.75">
      <c r="C65" s="9"/>
      <c r="D65" s="12"/>
      <c r="E65" s="12"/>
      <c r="F65" s="12"/>
      <c r="G65" s="12"/>
      <c r="H65" s="12"/>
      <c r="I65" s="12"/>
      <c r="J65" s="12"/>
      <c r="K65" s="12"/>
      <c r="L65" s="12"/>
      <c r="M65" s="12"/>
      <c r="N65" s="12"/>
      <c r="O65" s="12"/>
      <c r="P65" s="12"/>
      <c r="Q65" s="12"/>
      <c r="R65" s="12"/>
      <c r="S65" s="12"/>
      <c r="T65" s="12"/>
      <c r="U65" s="12"/>
      <c r="V65" s="12"/>
      <c r="W65" s="12"/>
      <c r="X65" s="12"/>
    </row>
    <row r="66" spans="1:24">
      <c r="B66" s="1" t="s">
        <v>36</v>
      </c>
      <c r="C66" s="1"/>
      <c r="D66" s="1">
        <v>1990</v>
      </c>
      <c r="E66" s="1">
        <v>1991</v>
      </c>
      <c r="F66" s="1">
        <v>1992</v>
      </c>
      <c r="G66" s="1">
        <v>1993</v>
      </c>
      <c r="H66" s="1">
        <v>1994</v>
      </c>
      <c r="I66" s="1">
        <v>1995</v>
      </c>
      <c r="J66" s="1">
        <v>1996</v>
      </c>
      <c r="K66" s="1">
        <v>1997</v>
      </c>
      <c r="L66" s="1">
        <v>1998</v>
      </c>
      <c r="M66" s="1">
        <v>1999</v>
      </c>
      <c r="N66" s="1">
        <v>2000</v>
      </c>
      <c r="O66" s="1">
        <v>2001</v>
      </c>
      <c r="P66" s="1">
        <v>2002</v>
      </c>
      <c r="Q66" s="1">
        <v>2003</v>
      </c>
      <c r="R66" s="1">
        <v>2004</v>
      </c>
      <c r="S66" s="1">
        <v>2005</v>
      </c>
      <c r="T66" s="1">
        <v>2006</v>
      </c>
      <c r="U66" s="1">
        <v>2007</v>
      </c>
      <c r="V66" s="1">
        <v>2008</v>
      </c>
      <c r="W66" s="1">
        <v>2009</v>
      </c>
      <c r="X66" s="1">
        <v>2010</v>
      </c>
    </row>
    <row r="67" spans="1:24" ht="15.75">
      <c r="B67" s="20" t="s">
        <v>5</v>
      </c>
      <c r="C67" s="31">
        <f>AVERAGE(D67:X67)</f>
        <v>3.0948502390727719</v>
      </c>
      <c r="D67" s="30">
        <f>(D8/D7)*100</f>
        <v>0.92459933292223051</v>
      </c>
      <c r="E67" s="30">
        <f t="shared" ref="E67:X67" si="43">(E8/E7)*100</f>
        <v>0.99453961191208873</v>
      </c>
      <c r="F67" s="30">
        <f t="shared" si="43"/>
        <v>1.0624834421688796</v>
      </c>
      <c r="G67" s="30">
        <f t="shared" si="43"/>
        <v>1.1359939898028975</v>
      </c>
      <c r="H67" s="30">
        <f t="shared" si="43"/>
        <v>1.2194843858916335</v>
      </c>
      <c r="I67" s="30">
        <f t="shared" si="43"/>
        <v>1.3082127486001218</v>
      </c>
      <c r="J67" s="30">
        <f t="shared" si="43"/>
        <v>1.4097814793011201</v>
      </c>
      <c r="K67" s="30">
        <f t="shared" si="43"/>
        <v>1.5113626853930273</v>
      </c>
      <c r="L67" s="30">
        <f t="shared" si="43"/>
        <v>1.7741444241422104</v>
      </c>
      <c r="M67" s="30">
        <f t="shared" si="43"/>
        <v>2.0483971176943849</v>
      </c>
      <c r="N67" s="30">
        <f t="shared" si="43"/>
        <v>2.2979699288725284</v>
      </c>
      <c r="O67" s="30">
        <f t="shared" si="43"/>
        <v>2.6645088126949532</v>
      </c>
      <c r="P67" s="30">
        <f t="shared" si="43"/>
        <v>3.0209474465376824</v>
      </c>
      <c r="Q67" s="30">
        <f t="shared" si="43"/>
        <v>3.4064989753384602</v>
      </c>
      <c r="R67" s="30">
        <f t="shared" si="43"/>
        <v>3.8846500002558826</v>
      </c>
      <c r="S67" s="30">
        <f t="shared" si="43"/>
        <v>4.3823724025342274</v>
      </c>
      <c r="T67" s="30">
        <f t="shared" si="43"/>
        <v>4.8947201646950562</v>
      </c>
      <c r="U67" s="30">
        <f t="shared" si="43"/>
        <v>5.7424990404591005</v>
      </c>
      <c r="V67" s="30">
        <f t="shared" si="43"/>
        <v>6.4334955261201001</v>
      </c>
      <c r="W67" s="30">
        <f t="shared" si="43"/>
        <v>7.0170531090403925</v>
      </c>
      <c r="X67" s="30">
        <f t="shared" si="43"/>
        <v>7.8581403961512279</v>
      </c>
    </row>
    <row r="68" spans="1:24" ht="15.75">
      <c r="B68" s="20" t="s">
        <v>38</v>
      </c>
      <c r="C68" s="31">
        <f t="shared" ref="C68:C69" si="44">AVERAGE(D68:X68)</f>
        <v>10.01898657907261</v>
      </c>
      <c r="D68" s="30">
        <f>(D9/D7)*100</f>
        <v>7.3509958886709956</v>
      </c>
      <c r="E68" s="30">
        <f t="shared" ref="E68:X68" si="45">(E9/E7)*100</f>
        <v>7.6085733594290748</v>
      </c>
      <c r="F68" s="30">
        <f t="shared" si="45"/>
        <v>7.8804451086310845</v>
      </c>
      <c r="G68" s="30">
        <f t="shared" si="45"/>
        <v>8.1639469706472738</v>
      </c>
      <c r="H68" s="30">
        <f t="shared" si="45"/>
        <v>8.4450613592494914</v>
      </c>
      <c r="I68" s="30">
        <f t="shared" si="45"/>
        <v>8.7417381535531344</v>
      </c>
      <c r="J68" s="30">
        <f t="shared" si="45"/>
        <v>9.0320730038965973</v>
      </c>
      <c r="K68" s="30">
        <f t="shared" si="45"/>
        <v>9.3112757403732296</v>
      </c>
      <c r="L68" s="30">
        <f t="shared" si="45"/>
        <v>9.6033047810197303</v>
      </c>
      <c r="M68" s="30">
        <f t="shared" si="45"/>
        <v>9.8978161558002906</v>
      </c>
      <c r="N68" s="30">
        <f t="shared" si="45"/>
        <v>10.191456336550544</v>
      </c>
      <c r="O68" s="30">
        <f t="shared" si="45"/>
        <v>10.505732405316683</v>
      </c>
      <c r="P68" s="30">
        <f t="shared" si="45"/>
        <v>10.773520147502893</v>
      </c>
      <c r="Q68" s="30">
        <f t="shared" si="45"/>
        <v>11.058893594086181</v>
      </c>
      <c r="R68" s="30">
        <f t="shared" si="45"/>
        <v>10.972571633984957</v>
      </c>
      <c r="S68" s="30">
        <f t="shared" si="45"/>
        <v>11.244521017725644</v>
      </c>
      <c r="T68" s="30">
        <f t="shared" si="45"/>
        <v>11.506959745801211</v>
      </c>
      <c r="U68" s="30">
        <f t="shared" si="45"/>
        <v>11.771008401715058</v>
      </c>
      <c r="V68" s="30">
        <f t="shared" si="45"/>
        <v>11.888091963311147</v>
      </c>
      <c r="W68" s="30">
        <f t="shared" si="45"/>
        <v>12.118873628304623</v>
      </c>
      <c r="X68" s="30">
        <f t="shared" si="45"/>
        <v>12.331858764954964</v>
      </c>
    </row>
    <row r="69" spans="1:24" ht="15.75">
      <c r="B69" s="20" t="s">
        <v>10</v>
      </c>
      <c r="C69" s="31">
        <f t="shared" si="44"/>
        <v>86.886163181854613</v>
      </c>
      <c r="D69" s="30">
        <f t="shared" ref="D69:X69" si="46">(D10/D7)*100</f>
        <v>91.724404778406779</v>
      </c>
      <c r="E69" s="30">
        <f t="shared" si="46"/>
        <v>91.396887028658838</v>
      </c>
      <c r="F69" s="30">
        <f t="shared" si="46"/>
        <v>91.057071449200038</v>
      </c>
      <c r="G69" s="30">
        <f t="shared" si="46"/>
        <v>90.700059039549814</v>
      </c>
      <c r="H69" s="30">
        <f t="shared" si="46"/>
        <v>90.335454254858888</v>
      </c>
      <c r="I69" s="30">
        <f t="shared" si="46"/>
        <v>89.950049097846744</v>
      </c>
      <c r="J69" s="30">
        <f t="shared" si="46"/>
        <v>89.558145516802284</v>
      </c>
      <c r="K69" s="30">
        <f t="shared" si="46"/>
        <v>89.177361574233743</v>
      </c>
      <c r="L69" s="30">
        <f t="shared" si="46"/>
        <v>88.622550794838062</v>
      </c>
      <c r="M69" s="30">
        <f t="shared" si="46"/>
        <v>88.053786726505322</v>
      </c>
      <c r="N69" s="30">
        <f t="shared" si="46"/>
        <v>87.510573734576923</v>
      </c>
      <c r="O69" s="30">
        <f t="shared" si="46"/>
        <v>86.82975878198836</v>
      </c>
      <c r="P69" s="30">
        <f t="shared" si="46"/>
        <v>86.205532405959445</v>
      </c>
      <c r="Q69" s="30">
        <f t="shared" si="46"/>
        <v>85.534607430575377</v>
      </c>
      <c r="R69" s="30">
        <f t="shared" si="46"/>
        <v>85.14277836575917</v>
      </c>
      <c r="S69" s="30">
        <f t="shared" si="46"/>
        <v>84.373106579740124</v>
      </c>
      <c r="T69" s="30">
        <f t="shared" si="46"/>
        <v>83.598320089503744</v>
      </c>
      <c r="U69" s="30">
        <f t="shared" si="46"/>
        <v>82.486492557825855</v>
      </c>
      <c r="V69" s="30">
        <f t="shared" si="46"/>
        <v>81.678412510568748</v>
      </c>
      <c r="W69" s="30">
        <f t="shared" si="46"/>
        <v>80.864073262654983</v>
      </c>
      <c r="X69" s="30">
        <f t="shared" si="46"/>
        <v>79.810000838893799</v>
      </c>
    </row>
    <row r="70" spans="1:24" ht="15.75">
      <c r="B70" s="20"/>
      <c r="C70" s="31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</row>
    <row r="71" spans="1:24">
      <c r="B71" s="1" t="s">
        <v>41</v>
      </c>
      <c r="C71" s="1"/>
      <c r="D71" s="1">
        <v>1990</v>
      </c>
      <c r="E71" s="1">
        <v>1991</v>
      </c>
      <c r="F71" s="1">
        <v>1992</v>
      </c>
      <c r="G71" s="1">
        <v>1993</v>
      </c>
      <c r="H71" s="1">
        <v>1994</v>
      </c>
      <c r="I71" s="1">
        <v>1995</v>
      </c>
      <c r="J71" s="1">
        <v>1996</v>
      </c>
      <c r="K71" s="1">
        <v>1997</v>
      </c>
      <c r="L71" s="1">
        <v>1998</v>
      </c>
      <c r="M71" s="1">
        <v>1999</v>
      </c>
      <c r="N71" s="1">
        <v>2000</v>
      </c>
      <c r="O71" s="1">
        <v>2001</v>
      </c>
      <c r="P71" s="1">
        <v>2002</v>
      </c>
      <c r="Q71" s="1">
        <v>2003</v>
      </c>
      <c r="R71" s="1">
        <v>2004</v>
      </c>
      <c r="S71" s="1">
        <v>2005</v>
      </c>
      <c r="T71" s="1">
        <v>2006</v>
      </c>
      <c r="U71" s="1">
        <v>2007</v>
      </c>
      <c r="V71" s="1">
        <v>2008</v>
      </c>
      <c r="W71" s="1">
        <v>2009</v>
      </c>
      <c r="X71" s="1">
        <v>2010</v>
      </c>
    </row>
    <row r="72" spans="1:24" ht="15.75">
      <c r="B72" s="10" t="s">
        <v>31</v>
      </c>
      <c r="C72" s="31">
        <f>AVERAGE(D72:X72)</f>
        <v>11.911732810677025</v>
      </c>
      <c r="D72" s="30">
        <f>(D13/D$10)*100</f>
        <v>10.101056919620929</v>
      </c>
      <c r="E72" s="30">
        <f t="shared" ref="E72:X72" si="47">(E13/E$10)*100</f>
        <v>10.158228000278841</v>
      </c>
      <c r="F72" s="30">
        <f t="shared" si="47"/>
        <v>10.215910146828014</v>
      </c>
      <c r="G72" s="30">
        <f t="shared" si="47"/>
        <v>10.268576566154481</v>
      </c>
      <c r="H72" s="30">
        <f t="shared" si="47"/>
        <v>10.454871335970401</v>
      </c>
      <c r="I72" s="30">
        <f t="shared" si="47"/>
        <v>10.559064621257455</v>
      </c>
      <c r="J72" s="30">
        <f t="shared" si="47"/>
        <v>10.608352603307127</v>
      </c>
      <c r="K72" s="30">
        <f t="shared" si="47"/>
        <v>10.970676330850919</v>
      </c>
      <c r="L72" s="30">
        <f t="shared" si="47"/>
        <v>11.156025460877531</v>
      </c>
      <c r="M72" s="30">
        <f t="shared" si="47"/>
        <v>11.348132611511824</v>
      </c>
      <c r="N72" s="30">
        <f t="shared" si="47"/>
        <v>11.57490732981999</v>
      </c>
      <c r="O72" s="30">
        <f t="shared" si="47"/>
        <v>11.656152788509036</v>
      </c>
      <c r="P72" s="30">
        <f t="shared" si="47"/>
        <v>12.113518703719791</v>
      </c>
      <c r="Q72" s="30">
        <f t="shared" si="47"/>
        <v>12.349193880087363</v>
      </c>
      <c r="R72" s="30">
        <f t="shared" si="47"/>
        <v>12.530697518965178</v>
      </c>
      <c r="S72" s="30">
        <f t="shared" si="47"/>
        <v>12.881686327178315</v>
      </c>
      <c r="T72" s="30">
        <f t="shared" si="47"/>
        <v>13.225139903947472</v>
      </c>
      <c r="U72" s="30">
        <f t="shared" si="47"/>
        <v>13.206811867235471</v>
      </c>
      <c r="V72" s="30">
        <f t="shared" si="47"/>
        <v>14.547089202919485</v>
      </c>
      <c r="W72" s="30">
        <f t="shared" si="47"/>
        <v>14.989240627862408</v>
      </c>
      <c r="X72" s="30">
        <f t="shared" si="47"/>
        <v>15.231056277315421</v>
      </c>
    </row>
    <row r="73" spans="1:24" ht="15.75">
      <c r="A73" s="36"/>
      <c r="B73" s="10" t="s">
        <v>11</v>
      </c>
      <c r="C73" s="31">
        <f>AVERAGE(D73:X73)</f>
        <v>88.088267189322977</v>
      </c>
      <c r="D73" s="30">
        <f>(D16/D$10)*100</f>
        <v>89.898943080379084</v>
      </c>
      <c r="E73" s="30">
        <f t="shared" ref="E73:X73" si="48">(E16/E$10)*100</f>
        <v>89.841771999721161</v>
      </c>
      <c r="F73" s="30">
        <f t="shared" si="48"/>
        <v>89.784089853171992</v>
      </c>
      <c r="G73" s="30">
        <f>(G16/G$10)*100</f>
        <v>89.731423433845521</v>
      </c>
      <c r="H73" s="30">
        <f t="shared" si="48"/>
        <v>89.54512866402959</v>
      </c>
      <c r="I73" s="30">
        <f t="shared" si="48"/>
        <v>89.440935378742552</v>
      </c>
      <c r="J73" s="30">
        <f t="shared" si="48"/>
        <v>89.391647396692875</v>
      </c>
      <c r="K73" s="30">
        <f t="shared" si="48"/>
        <v>89.029323669149079</v>
      </c>
      <c r="L73" s="30">
        <f t="shared" si="48"/>
        <v>88.843974539122456</v>
      </c>
      <c r="M73" s="30">
        <f t="shared" si="48"/>
        <v>88.651867388488171</v>
      </c>
      <c r="N73" s="30">
        <f t="shared" si="48"/>
        <v>88.425092670180007</v>
      </c>
      <c r="O73" s="30">
        <f t="shared" si="48"/>
        <v>88.343847211490967</v>
      </c>
      <c r="P73" s="30">
        <f t="shared" si="48"/>
        <v>87.886481296280223</v>
      </c>
      <c r="Q73" s="30">
        <f t="shared" si="48"/>
        <v>87.650806119912644</v>
      </c>
      <c r="R73" s="30">
        <f t="shared" si="48"/>
        <v>87.469302481034816</v>
      </c>
      <c r="S73" s="30">
        <f t="shared" si="48"/>
        <v>87.118313672821685</v>
      </c>
      <c r="T73" s="30">
        <f t="shared" si="48"/>
        <v>86.774860096052535</v>
      </c>
      <c r="U73" s="30">
        <f t="shared" si="48"/>
        <v>86.793188132764527</v>
      </c>
      <c r="V73" s="30">
        <f t="shared" si="48"/>
        <v>85.45291079708052</v>
      </c>
      <c r="W73" s="30">
        <f t="shared" si="48"/>
        <v>85.010759372137585</v>
      </c>
      <c r="X73" s="30">
        <f t="shared" si="48"/>
        <v>84.768943722684583</v>
      </c>
    </row>
    <row r="74" spans="1:24" ht="15.75">
      <c r="A74" s="36"/>
      <c r="B74" s="10" t="s">
        <v>12</v>
      </c>
      <c r="C74" s="31">
        <f>AVERAGE(D74:X74)</f>
        <v>0</v>
      </c>
      <c r="D74" s="30">
        <f>(D19/D$10)*100</f>
        <v>0</v>
      </c>
      <c r="E74" s="30">
        <f t="shared" ref="E74:X74" si="49">(E19/E$10)*100</f>
        <v>0</v>
      </c>
      <c r="F74" s="30">
        <f t="shared" si="49"/>
        <v>0</v>
      </c>
      <c r="G74" s="30">
        <f t="shared" si="49"/>
        <v>0</v>
      </c>
      <c r="H74" s="30">
        <f t="shared" si="49"/>
        <v>0</v>
      </c>
      <c r="I74" s="30">
        <f t="shared" si="49"/>
        <v>0</v>
      </c>
      <c r="J74" s="30">
        <f t="shared" si="49"/>
        <v>0</v>
      </c>
      <c r="K74" s="30">
        <f t="shared" si="49"/>
        <v>0</v>
      </c>
      <c r="L74" s="30">
        <f t="shared" si="49"/>
        <v>0</v>
      </c>
      <c r="M74" s="30">
        <f t="shared" si="49"/>
        <v>0</v>
      </c>
      <c r="N74" s="30">
        <f t="shared" si="49"/>
        <v>0</v>
      </c>
      <c r="O74" s="30">
        <f t="shared" si="49"/>
        <v>0</v>
      </c>
      <c r="P74" s="30">
        <f t="shared" si="49"/>
        <v>0</v>
      </c>
      <c r="Q74" s="30">
        <f t="shared" si="49"/>
        <v>0</v>
      </c>
      <c r="R74" s="30">
        <f t="shared" si="49"/>
        <v>0</v>
      </c>
      <c r="S74" s="30">
        <f t="shared" si="49"/>
        <v>0</v>
      </c>
      <c r="T74" s="30">
        <f t="shared" si="49"/>
        <v>0</v>
      </c>
      <c r="U74" s="30">
        <f t="shared" si="49"/>
        <v>0</v>
      </c>
      <c r="V74" s="30">
        <f t="shared" si="49"/>
        <v>0</v>
      </c>
      <c r="W74" s="30">
        <f t="shared" si="49"/>
        <v>0</v>
      </c>
      <c r="X74" s="30">
        <f t="shared" si="49"/>
        <v>0</v>
      </c>
    </row>
    <row r="75" spans="1:24" ht="15.75">
      <c r="A75" s="36"/>
      <c r="B75" s="10" t="s">
        <v>16</v>
      </c>
      <c r="C75" s="31">
        <f>AVERAGE(D75:X75)</f>
        <v>0</v>
      </c>
      <c r="D75" s="35">
        <f>(D23/D$10)*100</f>
        <v>0</v>
      </c>
      <c r="E75" s="35">
        <f t="shared" ref="E75:X75" si="50">(E23/E$10)*100</f>
        <v>0</v>
      </c>
      <c r="F75" s="35">
        <f t="shared" si="50"/>
        <v>0</v>
      </c>
      <c r="G75" s="35">
        <f t="shared" si="50"/>
        <v>0</v>
      </c>
      <c r="H75" s="35">
        <f t="shared" si="50"/>
        <v>0</v>
      </c>
      <c r="I75" s="35">
        <f t="shared" si="50"/>
        <v>0</v>
      </c>
      <c r="J75" s="35">
        <f t="shared" si="50"/>
        <v>0</v>
      </c>
      <c r="K75" s="35">
        <f t="shared" si="50"/>
        <v>0</v>
      </c>
      <c r="L75" s="35">
        <f t="shared" si="50"/>
        <v>0</v>
      </c>
      <c r="M75" s="35">
        <f t="shared" si="50"/>
        <v>0</v>
      </c>
      <c r="N75" s="35">
        <f t="shared" si="50"/>
        <v>0</v>
      </c>
      <c r="O75" s="35">
        <f t="shared" si="50"/>
        <v>0</v>
      </c>
      <c r="P75" s="35">
        <f t="shared" si="50"/>
        <v>0</v>
      </c>
      <c r="Q75" s="35">
        <f t="shared" si="50"/>
        <v>0</v>
      </c>
      <c r="R75" s="35">
        <f t="shared" si="50"/>
        <v>0</v>
      </c>
      <c r="S75" s="35">
        <f t="shared" si="50"/>
        <v>0</v>
      </c>
      <c r="T75" s="35">
        <f t="shared" si="50"/>
        <v>0</v>
      </c>
      <c r="U75" s="35">
        <f t="shared" si="50"/>
        <v>0</v>
      </c>
      <c r="V75" s="35">
        <f t="shared" si="50"/>
        <v>0</v>
      </c>
      <c r="W75" s="35">
        <f t="shared" si="50"/>
        <v>0</v>
      </c>
      <c r="X75" s="35">
        <f t="shared" si="50"/>
        <v>0</v>
      </c>
    </row>
    <row r="76" spans="1:24">
      <c r="C76" s="31"/>
    </row>
    <row r="147" spans="4:24">
      <c r="D147">
        <v>136288601.11967191</v>
      </c>
      <c r="E147">
        <v>143250831.4994798</v>
      </c>
      <c r="F147">
        <v>144312811.28944841</v>
      </c>
      <c r="G147">
        <v>155491503.8587034</v>
      </c>
      <c r="H147">
        <v>175310291.25815991</v>
      </c>
      <c r="I147">
        <v>185937263.8635644</v>
      </c>
      <c r="J147">
        <v>207089460.11588579</v>
      </c>
      <c r="K147">
        <v>219381050.75655431</v>
      </c>
      <c r="L147">
        <v>444700877.68856651</v>
      </c>
      <c r="M147">
        <v>477737495.30003911</v>
      </c>
      <c r="N147">
        <v>462153237.343005</v>
      </c>
      <c r="O147">
        <v>635330728.92670155</v>
      </c>
      <c r="P147">
        <v>659443455.55101156</v>
      </c>
      <c r="Q147">
        <v>717289102.65361643</v>
      </c>
      <c r="R147">
        <v>851606978.64611673</v>
      </c>
      <c r="S147">
        <v>944504664.06025255</v>
      </c>
      <c r="T147">
        <v>1012789854.181774</v>
      </c>
      <c r="U147">
        <v>1530152977.6375279</v>
      </c>
      <c r="V147">
        <v>1488951805.461519</v>
      </c>
      <c r="W147">
        <v>1315917332.1477511</v>
      </c>
      <c r="X147">
        <v>1759589877.984875</v>
      </c>
    </row>
    <row r="164" spans="4:24">
      <c r="D164">
        <v>16.844157889715163</v>
      </c>
      <c r="E164">
        <v>16.733127809502903</v>
      </c>
      <c r="F164">
        <v>16.580501480349163</v>
      </c>
      <c r="G164">
        <v>16.468023097101014</v>
      </c>
      <c r="H164">
        <v>16.43996401359318</v>
      </c>
      <c r="I164">
        <v>16.499187467504473</v>
      </c>
      <c r="J164">
        <v>16.376617331615748</v>
      </c>
      <c r="K164">
        <v>16.247920735025762</v>
      </c>
      <c r="L164">
        <v>16.177332794073326</v>
      </c>
      <c r="M164">
        <v>16.040194576334379</v>
      </c>
      <c r="N164">
        <v>16.10529240579411</v>
      </c>
      <c r="O164">
        <v>16.092630373570319</v>
      </c>
      <c r="P164">
        <v>16.184894687224606</v>
      </c>
      <c r="Q164">
        <v>16.259426870040112</v>
      </c>
      <c r="R164">
        <v>16.258761154313685</v>
      </c>
      <c r="S164">
        <v>16.530787897850022</v>
      </c>
      <c r="T164">
        <v>16.734793831940237</v>
      </c>
      <c r="U164">
        <v>16.928355379414334</v>
      </c>
      <c r="V164">
        <v>17.05475854690442</v>
      </c>
      <c r="W164">
        <v>17.209082467406947</v>
      </c>
      <c r="X164">
        <v>17.328619598725297</v>
      </c>
    </row>
    <row r="166" spans="4:24">
      <c r="D166">
        <v>112550.10727820332</v>
      </c>
      <c r="E166">
        <v>112215.13703894158</v>
      </c>
      <c r="F166">
        <v>111749.48350308472</v>
      </c>
      <c r="G166">
        <v>111402.43170884353</v>
      </c>
      <c r="H166">
        <v>111315.33712832928</v>
      </c>
      <c r="I166">
        <v>111498.92184381305</v>
      </c>
      <c r="J166">
        <v>111117.94534658678</v>
      </c>
      <c r="K166">
        <v>110713.63156992324</v>
      </c>
      <c r="L166">
        <v>110489.98678528714</v>
      </c>
      <c r="M166">
        <v>110051.6351021747</v>
      </c>
      <c r="N166">
        <v>110260.35241150206</v>
      </c>
      <c r="O166">
        <v>110219.8456982127</v>
      </c>
      <c r="P166">
        <v>110514.00946538913</v>
      </c>
      <c r="Q166">
        <v>110749.95959930889</v>
      </c>
      <c r="R166">
        <v>110747.85872008371</v>
      </c>
      <c r="S166">
        <v>111596.50145306997</v>
      </c>
      <c r="T166">
        <v>112220.18671354346</v>
      </c>
      <c r="U166">
        <v>112802.02609773361</v>
      </c>
      <c r="V166">
        <v>113176.85530396779</v>
      </c>
      <c r="W166">
        <v>113629.0528635985</v>
      </c>
      <c r="X166">
        <v>113975.26457571751</v>
      </c>
    </row>
  </sheetData>
  <pageMargins left="0.7" right="0.7" top="0.75" bottom="0.75" header="0.3" footer="0.3"/>
  <pageSetup paperSize="9" orientation="portrait" horizont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C63:P64"/>
  <sheetViews>
    <sheetView zoomScale="60" zoomScaleNormal="60" workbookViewId="0">
      <selection activeCell="AI26" sqref="AI26"/>
    </sheetView>
  </sheetViews>
  <sheetFormatPr defaultRowHeight="15"/>
  <sheetData>
    <row r="63" spans="3:16">
      <c r="C63" s="29"/>
    </row>
    <row r="64" spans="3:16">
      <c r="P64" s="29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Wealth_LAO</vt:lpstr>
      <vt:lpstr>Graphs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Workineh</dc:creator>
  <cp:lastModifiedBy>Pablo Munoz</cp:lastModifiedBy>
  <dcterms:created xsi:type="dcterms:W3CDTF">2010-11-25T14:03:48Z</dcterms:created>
  <dcterms:modified xsi:type="dcterms:W3CDTF">2014-12-03T13:24:10Z</dcterms:modified>
</cp:coreProperties>
</file>